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ECURSOS FINANCIEROS\RESPALDO\Recurso Financieros\Ejercicio 2023\ASE 2022-2023\Abril 2023\1er trimestre de los Formatos de LDF 2023\"/>
    </mc:Choice>
  </mc:AlternateContent>
  <bookViews>
    <workbookView xWindow="0" yWindow="0" windowWidth="20400" windowHeight="7755" tabRatio="826"/>
  </bookViews>
  <sheets>
    <sheet name="ESFD 1" sheetId="1" r:id="rId1"/>
    <sheet name="IADPOP 2" sheetId="2" r:id="rId2"/>
    <sheet name="IAODF 3" sheetId="3" r:id="rId3"/>
    <sheet name="BP 4" sheetId="4" r:id="rId4"/>
    <sheet name="EAID 5" sheetId="5" r:id="rId5"/>
    <sheet name="EAPED 6 (a)" sheetId="6" r:id="rId6"/>
    <sheet name="EAPED 6 (b)" sheetId="7" r:id="rId7"/>
    <sheet name="EAPED 6 (c)" sheetId="8" r:id="rId8"/>
    <sheet name="EAPED 6 (d)" sheetId="9" r:id="rId9"/>
  </sheets>
  <definedNames>
    <definedName name="_xlnm.Print_Area" localSheetId="3">'BP 4'!$A$1:$F$84</definedName>
    <definedName name="_xlnm.Print_Area" localSheetId="4">'EAID 5'!$A$1:$G$94</definedName>
    <definedName name="_xlnm.Print_Area" localSheetId="5">'EAPED 6 (a)'!$A$1:$G$180</definedName>
    <definedName name="_xlnm.Print_Area" localSheetId="6">'EAPED 6 (b)'!$A$1:$G$87</definedName>
    <definedName name="_xlnm.Print_Area" localSheetId="7">'EAPED 6 (c)'!$A$1:$G$97</definedName>
    <definedName name="_xlnm.Print_Area" localSheetId="8">'EAPED 6 (d)'!$A$1:$G$51</definedName>
    <definedName name="_xlnm.Print_Area" localSheetId="0">'ESFD 1'!$A$1:$P$100</definedName>
    <definedName name="_xlnm.Print_Area" localSheetId="1">'IADPOP 2'!$A$1:$K$59</definedName>
    <definedName name="_xlnm.Print_Area" localSheetId="2">'IAODF 3'!$A$1:$K$41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7" l="1"/>
  <c r="F47" i="7"/>
  <c r="E47" i="7"/>
  <c r="D47" i="7"/>
  <c r="C47" i="7"/>
  <c r="B47" i="7"/>
  <c r="G18" i="7"/>
  <c r="F18" i="7"/>
  <c r="E18" i="7"/>
  <c r="D18" i="7"/>
  <c r="C18" i="7"/>
  <c r="B18" i="7"/>
  <c r="G166" i="6"/>
  <c r="G38" i="6"/>
  <c r="G39" i="6"/>
  <c r="G40" i="6"/>
  <c r="G41" i="6"/>
  <c r="G42" i="6"/>
  <c r="G43" i="6"/>
  <c r="G44" i="6"/>
  <c r="G45" i="6"/>
  <c r="G37" i="6"/>
  <c r="D38" i="6"/>
  <c r="D39" i="6"/>
  <c r="D40" i="6"/>
  <c r="D41" i="6"/>
  <c r="D42" i="6"/>
  <c r="D43" i="6"/>
  <c r="D44" i="6"/>
  <c r="D45" i="6"/>
  <c r="D37" i="6"/>
  <c r="G28" i="6"/>
  <c r="G29" i="6"/>
  <c r="G30" i="6"/>
  <c r="G31" i="6"/>
  <c r="G32" i="6"/>
  <c r="G33" i="6"/>
  <c r="G34" i="6"/>
  <c r="G35" i="6"/>
  <c r="G27" i="6"/>
  <c r="D28" i="6"/>
  <c r="D29" i="6"/>
  <c r="D30" i="6"/>
  <c r="D31" i="6"/>
  <c r="D32" i="6"/>
  <c r="D33" i="6"/>
  <c r="D34" i="6"/>
  <c r="D35" i="6"/>
  <c r="D27" i="6"/>
  <c r="G23" i="5"/>
  <c r="C67" i="4"/>
  <c r="D67" i="4"/>
  <c r="B67" i="4"/>
  <c r="C62" i="4"/>
  <c r="D62" i="4"/>
  <c r="B62" i="4"/>
  <c r="C54" i="4"/>
  <c r="D54" i="4"/>
  <c r="B54" i="4"/>
  <c r="C49" i="4"/>
  <c r="D49" i="4"/>
  <c r="B49" i="4"/>
  <c r="C28" i="4"/>
  <c r="C29" i="4" s="1"/>
  <c r="C27" i="4"/>
  <c r="D27" i="4"/>
  <c r="D28" i="4"/>
  <c r="G18" i="1" l="1"/>
  <c r="H18" i="1"/>
  <c r="G26" i="1"/>
  <c r="H26" i="1"/>
  <c r="G34" i="1"/>
  <c r="H34" i="1"/>
  <c r="G40" i="1"/>
  <c r="H40" i="1"/>
  <c r="G46" i="1"/>
  <c r="H46" i="1"/>
  <c r="G50" i="1"/>
  <c r="H50" i="1"/>
  <c r="G68" i="1"/>
  <c r="H68" i="1"/>
  <c r="H55" i="1" l="1"/>
  <c r="H70" i="1" s="1"/>
  <c r="G55" i="1"/>
  <c r="G70" i="1" s="1"/>
  <c r="B56" i="6" l="1"/>
  <c r="C56" i="6"/>
  <c r="C157" i="6" l="1"/>
  <c r="D157" i="6"/>
  <c r="E157" i="6"/>
  <c r="F157" i="6"/>
  <c r="G157" i="6"/>
  <c r="B157" i="6"/>
  <c r="C153" i="6"/>
  <c r="D153" i="6"/>
  <c r="E153" i="6"/>
  <c r="F153" i="6"/>
  <c r="G153" i="6"/>
  <c r="B153" i="6"/>
  <c r="C144" i="6"/>
  <c r="D144" i="6"/>
  <c r="E144" i="6"/>
  <c r="F144" i="6"/>
  <c r="G144" i="6"/>
  <c r="B144" i="6"/>
  <c r="C140" i="6"/>
  <c r="D140" i="6"/>
  <c r="E140" i="6"/>
  <c r="F140" i="6"/>
  <c r="G140" i="6"/>
  <c r="B140" i="6"/>
  <c r="C130" i="6"/>
  <c r="D130" i="6"/>
  <c r="E130" i="6"/>
  <c r="F130" i="6"/>
  <c r="G130" i="6"/>
  <c r="B130" i="6"/>
  <c r="C120" i="6"/>
  <c r="D120" i="6"/>
  <c r="E120" i="6"/>
  <c r="F120" i="6"/>
  <c r="G120" i="6"/>
  <c r="B120" i="6"/>
  <c r="C110" i="6"/>
  <c r="D110" i="6"/>
  <c r="E110" i="6"/>
  <c r="F110" i="6"/>
  <c r="G110" i="6"/>
  <c r="B110" i="6"/>
  <c r="B100" i="6"/>
  <c r="B92" i="6"/>
  <c r="C100" i="6"/>
  <c r="D100" i="6"/>
  <c r="E100" i="6"/>
  <c r="F100" i="6"/>
  <c r="G100" i="6"/>
  <c r="C92" i="6"/>
  <c r="D92" i="6"/>
  <c r="E92" i="6"/>
  <c r="F92" i="6"/>
  <c r="G56" i="6"/>
  <c r="B46" i="6"/>
  <c r="D56" i="6"/>
  <c r="E56" i="6"/>
  <c r="F56" i="6"/>
  <c r="C46" i="6"/>
  <c r="D46" i="6"/>
  <c r="E46" i="6"/>
  <c r="F46" i="6"/>
  <c r="G46" i="6"/>
  <c r="C26" i="6"/>
  <c r="D26" i="6"/>
  <c r="E26" i="6"/>
  <c r="F26" i="6"/>
  <c r="B26" i="6"/>
  <c r="C18" i="6"/>
  <c r="D18" i="6"/>
  <c r="E18" i="6"/>
  <c r="F18" i="6"/>
  <c r="B18" i="6"/>
  <c r="C36" i="6"/>
  <c r="D36" i="6"/>
  <c r="E36" i="6"/>
  <c r="F36" i="6"/>
  <c r="B36" i="6"/>
  <c r="B24" i="5"/>
  <c r="B19" i="4"/>
  <c r="G19" i="6"/>
  <c r="G36" i="6"/>
  <c r="B58" i="4"/>
  <c r="B59" i="4" s="1"/>
  <c r="G27" i="8"/>
  <c r="G79" i="6"/>
  <c r="G70" i="6"/>
  <c r="G66" i="6" s="1"/>
  <c r="O28" i="1"/>
  <c r="P28" i="1"/>
  <c r="O32" i="1"/>
  <c r="P32" i="1"/>
  <c r="O35" i="1"/>
  <c r="P35" i="1"/>
  <c r="O40" i="1"/>
  <c r="P40" i="1"/>
  <c r="O47" i="1"/>
  <c r="P47" i="1"/>
  <c r="O51" i="1"/>
  <c r="P51" i="1"/>
  <c r="O83" i="1"/>
  <c r="P83" i="1"/>
  <c r="G42" i="5"/>
  <c r="B43" i="5"/>
  <c r="C43" i="5"/>
  <c r="D43" i="5"/>
  <c r="D48" i="5" s="1"/>
  <c r="E43" i="5"/>
  <c r="E48" i="5" s="1"/>
  <c r="F43" i="5"/>
  <c r="G43" i="5"/>
  <c r="B45" i="5"/>
  <c r="C45" i="5"/>
  <c r="D45" i="5"/>
  <c r="E45" i="5"/>
  <c r="F45" i="5"/>
  <c r="G45" i="5"/>
  <c r="G26" i="6"/>
  <c r="C58" i="4"/>
  <c r="C59" i="4" s="1"/>
  <c r="D58" i="4"/>
  <c r="D59" i="4" s="1"/>
  <c r="D19" i="4"/>
  <c r="C19" i="4"/>
  <c r="D14" i="4"/>
  <c r="P76" i="1"/>
  <c r="O76" i="1"/>
  <c r="P71" i="1"/>
  <c r="P18" i="1"/>
  <c r="P55" i="1" s="1"/>
  <c r="E21" i="2"/>
  <c r="E17" i="2"/>
  <c r="E16" i="2" s="1"/>
  <c r="E29" i="2" s="1"/>
  <c r="P65" i="1"/>
  <c r="O65" i="1"/>
  <c r="C24" i="5"/>
  <c r="D24" i="5"/>
  <c r="E24" i="5"/>
  <c r="F24" i="5"/>
  <c r="G24" i="5"/>
  <c r="C36" i="5"/>
  <c r="D36" i="5"/>
  <c r="E36" i="5"/>
  <c r="F36" i="5"/>
  <c r="G36" i="5"/>
  <c r="C52" i="5"/>
  <c r="D52" i="5"/>
  <c r="E52" i="5"/>
  <c r="E72" i="5" s="1"/>
  <c r="F52" i="5"/>
  <c r="G52" i="5"/>
  <c r="G72" i="5" s="1"/>
  <c r="C61" i="5"/>
  <c r="D61" i="5"/>
  <c r="D72" i="5" s="1"/>
  <c r="E61" i="5"/>
  <c r="F61" i="5"/>
  <c r="G61" i="5"/>
  <c r="C66" i="5"/>
  <c r="C72" i="5" s="1"/>
  <c r="D66" i="5"/>
  <c r="E66" i="5"/>
  <c r="F66" i="5"/>
  <c r="G66" i="5"/>
  <c r="C74" i="5"/>
  <c r="D74" i="5"/>
  <c r="E74" i="5"/>
  <c r="F74" i="5"/>
  <c r="G74" i="5"/>
  <c r="C82" i="5"/>
  <c r="D82" i="5"/>
  <c r="E82" i="5"/>
  <c r="F82" i="5"/>
  <c r="G82" i="5"/>
  <c r="B82" i="5"/>
  <c r="B66" i="5"/>
  <c r="B61" i="5"/>
  <c r="B52" i="5"/>
  <c r="B36" i="5"/>
  <c r="J27" i="3"/>
  <c r="K23" i="3"/>
  <c r="K24" i="3"/>
  <c r="K25" i="3"/>
  <c r="K22" i="3"/>
  <c r="K21" i="3" s="1"/>
  <c r="J21" i="3"/>
  <c r="F21" i="3"/>
  <c r="G21" i="3"/>
  <c r="H21" i="3"/>
  <c r="E21" i="3"/>
  <c r="K17" i="3"/>
  <c r="K18" i="3"/>
  <c r="K19" i="3"/>
  <c r="K16" i="3"/>
  <c r="J15" i="3"/>
  <c r="H15" i="3"/>
  <c r="G15" i="3"/>
  <c r="G27" i="3" s="1"/>
  <c r="F15" i="3"/>
  <c r="F27" i="3" s="1"/>
  <c r="E15" i="3"/>
  <c r="I23" i="2"/>
  <c r="I21" i="2" s="1"/>
  <c r="I24" i="2"/>
  <c r="I22" i="2"/>
  <c r="I19" i="2"/>
  <c r="I20" i="2"/>
  <c r="I18" i="2"/>
  <c r="F21" i="2"/>
  <c r="G21" i="2"/>
  <c r="H21" i="2"/>
  <c r="J21" i="2"/>
  <c r="K21" i="2"/>
  <c r="O71" i="1"/>
  <c r="O18" i="1"/>
  <c r="B68" i="8"/>
  <c r="B74" i="5"/>
  <c r="P14" i="1"/>
  <c r="O14" i="1"/>
  <c r="C20" i="9"/>
  <c r="C24" i="9"/>
  <c r="C17" i="9" s="1"/>
  <c r="D20" i="9"/>
  <c r="D24" i="9"/>
  <c r="D17" i="9" s="1"/>
  <c r="E20" i="9"/>
  <c r="E24" i="9"/>
  <c r="E17" i="9" s="1"/>
  <c r="F20" i="9"/>
  <c r="F17" i="9" s="1"/>
  <c r="F24" i="9"/>
  <c r="G20" i="9"/>
  <c r="G24" i="9"/>
  <c r="G17" i="9" s="1"/>
  <c r="C32" i="9"/>
  <c r="C29" i="9" s="1"/>
  <c r="C36" i="9"/>
  <c r="D32" i="9"/>
  <c r="D36" i="9"/>
  <c r="D29" i="9" s="1"/>
  <c r="E32" i="9"/>
  <c r="E36" i="9"/>
  <c r="F32" i="9"/>
  <c r="F36" i="9"/>
  <c r="F29" i="9" s="1"/>
  <c r="G32" i="9"/>
  <c r="G29" i="9" s="1"/>
  <c r="G36" i="9"/>
  <c r="B36" i="9"/>
  <c r="B32" i="9"/>
  <c r="B29" i="9" s="1"/>
  <c r="B24" i="9"/>
  <c r="B20" i="9"/>
  <c r="C18" i="8"/>
  <c r="C27" i="8"/>
  <c r="C35" i="8"/>
  <c r="C45" i="8"/>
  <c r="D18" i="8"/>
  <c r="D27" i="8"/>
  <c r="D35" i="8"/>
  <c r="D45" i="8"/>
  <c r="E18" i="8"/>
  <c r="E27" i="8"/>
  <c r="E35" i="8"/>
  <c r="E45" i="8"/>
  <c r="F18" i="8"/>
  <c r="F27" i="8"/>
  <c r="F35" i="8"/>
  <c r="F45" i="8"/>
  <c r="G18" i="8"/>
  <c r="G35" i="8"/>
  <c r="G45" i="8"/>
  <c r="C51" i="8"/>
  <c r="C60" i="8"/>
  <c r="C68" i="8"/>
  <c r="C78" i="8"/>
  <c r="D51" i="8"/>
  <c r="D60" i="8"/>
  <c r="D68" i="8"/>
  <c r="D78" i="8"/>
  <c r="E51" i="8"/>
  <c r="E60" i="8"/>
  <c r="E68" i="8"/>
  <c r="E78" i="8"/>
  <c r="F51" i="8"/>
  <c r="F60" i="8"/>
  <c r="F68" i="8"/>
  <c r="F78" i="8"/>
  <c r="G51" i="8"/>
  <c r="G60" i="8"/>
  <c r="G68" i="8"/>
  <c r="G78" i="8"/>
  <c r="B78" i="8"/>
  <c r="B60" i="8"/>
  <c r="B51" i="8"/>
  <c r="B18" i="8"/>
  <c r="B27" i="8"/>
  <c r="B35" i="8"/>
  <c r="B45" i="8"/>
  <c r="C71" i="4"/>
  <c r="C72" i="4" s="1"/>
  <c r="D71" i="4"/>
  <c r="D72" i="4" s="1"/>
  <c r="B71" i="4"/>
  <c r="B72" i="4" s="1"/>
  <c r="C39" i="4"/>
  <c r="C46" i="4" s="1"/>
  <c r="D39" i="4"/>
  <c r="D42" i="4"/>
  <c r="C42" i="4"/>
  <c r="B42" i="4"/>
  <c r="B39" i="4"/>
  <c r="B46" i="4" s="1"/>
  <c r="D32" i="4"/>
  <c r="C32" i="4"/>
  <c r="B32" i="4"/>
  <c r="D23" i="4"/>
  <c r="C23" i="4"/>
  <c r="B23" i="4"/>
  <c r="C14" i="4"/>
  <c r="B14" i="4"/>
  <c r="K17" i="2"/>
  <c r="K16" i="2" s="1"/>
  <c r="J17" i="2"/>
  <c r="J16" i="2" s="1"/>
  <c r="H17" i="2"/>
  <c r="G17" i="2"/>
  <c r="G16" i="2" s="1"/>
  <c r="G29" i="2" s="1"/>
  <c r="F17" i="2"/>
  <c r="F16" i="2" s="1"/>
  <c r="F29" i="2" s="1"/>
  <c r="B17" i="9"/>
  <c r="H16" i="2"/>
  <c r="D46" i="4" l="1"/>
  <c r="E29" i="9"/>
  <c r="E40" i="9" s="1"/>
  <c r="H27" i="3"/>
  <c r="F17" i="8"/>
  <c r="E17" i="8"/>
  <c r="D17" i="8"/>
  <c r="C17" i="8"/>
  <c r="B40" i="9"/>
  <c r="F40" i="9"/>
  <c r="G40" i="9"/>
  <c r="C40" i="9"/>
  <c r="K15" i="3"/>
  <c r="K27" i="3" s="1"/>
  <c r="B72" i="5"/>
  <c r="P67" i="1"/>
  <c r="B50" i="8"/>
  <c r="G50" i="8"/>
  <c r="F50" i="8"/>
  <c r="E50" i="8"/>
  <c r="D50" i="8"/>
  <c r="D84" i="8" s="1"/>
  <c r="C50" i="8"/>
  <c r="E27" i="3"/>
  <c r="B48" i="5"/>
  <c r="G17" i="8"/>
  <c r="F48" i="5"/>
  <c r="G48" i="5"/>
  <c r="G77" i="5" s="1"/>
  <c r="C48" i="5"/>
  <c r="C77" i="5" s="1"/>
  <c r="C36" i="4"/>
  <c r="B17" i="8"/>
  <c r="B17" i="6"/>
  <c r="E77" i="5"/>
  <c r="D77" i="5"/>
  <c r="O87" i="1"/>
  <c r="P87" i="1"/>
  <c r="O55" i="1"/>
  <c r="O67" i="1" s="1"/>
  <c r="D76" i="7"/>
  <c r="C76" i="7"/>
  <c r="F76" i="7"/>
  <c r="E76" i="7"/>
  <c r="B76" i="7"/>
  <c r="F91" i="6"/>
  <c r="C91" i="6"/>
  <c r="E91" i="6"/>
  <c r="G92" i="6"/>
  <c r="G91" i="6" s="1"/>
  <c r="D91" i="6"/>
  <c r="B91" i="6"/>
  <c r="F17" i="6"/>
  <c r="C17" i="6"/>
  <c r="E17" i="6"/>
  <c r="G18" i="6"/>
  <c r="G17" i="6" s="1"/>
  <c r="D17" i="6"/>
  <c r="D29" i="4"/>
  <c r="D36" i="4" s="1"/>
  <c r="B27" i="4"/>
  <c r="B28" i="4" s="1"/>
  <c r="B29" i="4" s="1"/>
  <c r="B36" i="4" s="1"/>
  <c r="D40" i="9"/>
  <c r="I17" i="2"/>
  <c r="I16" i="2" s="1"/>
  <c r="I29" i="2" s="1"/>
  <c r="F72" i="5"/>
  <c r="B77" i="5" l="1"/>
  <c r="G84" i="8"/>
  <c r="C84" i="8"/>
  <c r="P89" i="1"/>
  <c r="E84" i="8"/>
  <c r="F84" i="8"/>
  <c r="F77" i="5"/>
  <c r="B84" i="8"/>
  <c r="B166" i="6"/>
  <c r="O89" i="1"/>
  <c r="G76" i="7"/>
  <c r="F166" i="6"/>
  <c r="C166" i="6"/>
  <c r="E166" i="6"/>
  <c r="D166" i="6"/>
</calcChain>
</file>

<file path=xl/sharedStrings.xml><?xml version="1.0" encoding="utf-8"?>
<sst xmlns="http://schemas.openxmlformats.org/spreadsheetml/2006/main" count="683" uniqueCount="461">
  <si>
    <t>(PESOS)</t>
  </si>
  <si>
    <t>Activo Circulante</t>
  </si>
  <si>
    <t>Pasivo Circulante</t>
  </si>
  <si>
    <t>Activo No Circulante</t>
  </si>
  <si>
    <t>Pasivo No Circulante</t>
  </si>
  <si>
    <t>HACIENDA PÚBLICA/PATRIMONIO</t>
  </si>
  <si>
    <t xml:space="preserve">(PESOS) </t>
  </si>
  <si>
    <t xml:space="preserve">a) APP 1           </t>
  </si>
  <si>
    <t xml:space="preserve">b) APP 2           </t>
  </si>
  <si>
    <t xml:space="preserve">c) APP 3           </t>
  </si>
  <si>
    <t xml:space="preserve">d) APP XX           </t>
  </si>
  <si>
    <t xml:space="preserve">           </t>
  </si>
  <si>
    <t xml:space="preserve">a) Otro Instrumento 1           </t>
  </si>
  <si>
    <t xml:space="preserve">b) Otro Instrumento 2           </t>
  </si>
  <si>
    <t xml:space="preserve">c) Otro Instrumento 3           </t>
  </si>
  <si>
    <t xml:space="preserve">d) Otro Instrumento XX           </t>
  </si>
  <si>
    <t xml:space="preserve">Devengado </t>
  </si>
  <si>
    <t xml:space="preserve">Recaudado/ Pagado  </t>
  </si>
  <si>
    <t xml:space="preserve">Concepto </t>
  </si>
  <si>
    <t xml:space="preserve">Devengado  </t>
  </si>
  <si>
    <t>Pagado</t>
  </si>
  <si>
    <t>Ingreso</t>
  </si>
  <si>
    <t>Ampliaciones/ (Reducciones)</t>
  </si>
  <si>
    <t>Modificado</t>
  </si>
  <si>
    <t>Devengado</t>
  </si>
  <si>
    <t>Recaudado</t>
  </si>
  <si>
    <t>Ingresos de Libre Disposición</t>
  </si>
  <si>
    <t>Ingresos Excedentes de Ingresos de Libre Disposición</t>
  </si>
  <si>
    <t>Transferencias Federales Etiquetadas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</si>
  <si>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</si>
  <si>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</si>
  <si>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</si>
  <si>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</si>
  <si>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Egresos</t>
  </si>
  <si>
    <t>Aprobado (d)</t>
  </si>
  <si>
    <t>Fideicomiso de Desastres Naturales (Informativo)</t>
  </si>
  <si>
    <t>III. Total de Egresos (III = I + II)</t>
  </si>
  <si>
    <t>I. Gasto No Etiquetado</t>
  </si>
  <si>
    <t>II. Gasto Etiquetado</t>
  </si>
  <si>
    <t>Estado de Situación Financiera Detallado</t>
  </si>
  <si>
    <t>Concepto</t>
  </si>
  <si>
    <t xml:space="preserve">Efectivo y Equivalentes 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</si>
  <si>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</si>
  <si>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</si>
  <si>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</si>
  <si>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</si>
  <si>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</si>
  <si>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</si>
  <si>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</si>
  <si>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</si>
  <si>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</si>
  <si>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</si>
  <si>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</si>
  <si>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</si>
  <si>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</si>
  <si>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</si>
  <si>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 xml:space="preserve">Derechos a Recibir Bienes o Servicios </t>
  </si>
  <si>
    <t xml:space="preserve">Derechos a Recibir Efectivo o Equivalentes </t>
  </si>
  <si>
    <t>Anticipo a Proveedores por Adquisición de Bienes y Prestación de Servicios a Corto Plazo</t>
  </si>
  <si>
    <t>Anticipo a Proveedores por Adquisición de Bienes Inmuebles y Muebles a Corto Plazo</t>
  </si>
  <si>
    <t xml:space="preserve"> 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</si>
  <si>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</si>
  <si>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</si>
  <si>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</si>
  <si>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</si>
  <si>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</si>
  <si>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</si>
  <si>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</si>
  <si>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</si>
  <si>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Estimaciones para Cuentas Incobrables por Derechos a Recibir Efectivo o Equivalentes</t>
  </si>
  <si>
    <t>Estimación por Deterioro de Inventarios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</si>
  <si>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</si>
  <si>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</si>
  <si>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</si>
  <si>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</si>
  <si>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</si>
  <si>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 xml:space="preserve">Otros Activos Circulantes </t>
  </si>
  <si>
    <t xml:space="preserve">Estimación por Pérdida o Deterioro de Activos Circulantes </t>
  </si>
  <si>
    <t xml:space="preserve">Inventarios 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</si>
  <si>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</si>
  <si>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</si>
  <si>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</si>
  <si>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</si>
  <si>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</si>
  <si>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</si>
  <si>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</si>
  <si>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</si>
  <si>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</si>
  <si>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 xml:space="preserve">Total de Activos No Circulantes </t>
  </si>
  <si>
    <t xml:space="preserve">Total del Activo </t>
  </si>
  <si>
    <t xml:space="preserve">Cuentas por Pagar a Corto Plazo 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</si>
  <si>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</si>
  <si>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</si>
  <si>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</si>
  <si>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</si>
  <si>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</si>
  <si>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</si>
  <si>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</si>
  <si>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</si>
  <si>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</si>
  <si>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</si>
  <si>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</si>
  <si>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</si>
  <si>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</t>
  </si>
  <si>
    <t>Porción a Corto Plazo de Arrendamiento Financiero</t>
  </si>
  <si>
    <t>Títulos y Valores a Corto Plazo</t>
  </si>
  <si>
    <t>Ingresos Cobrados por Adelantado a Corto Plazo</t>
  </si>
  <si>
    <t>Intereses Cobrados por Adelantado a Corto Plazo</t>
  </si>
  <si>
    <t>Otros Pasivos Diferidos a Corto Plazo</t>
  </si>
  <si>
    <t xml:space="preserve">Fondos y Bienes de Terceros en Garantía y/o Administración a Corto Plazo 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</si>
  <si>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</si>
  <si>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</si>
  <si>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</si>
  <si>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</si>
  <si>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</si>
  <si>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</si>
  <si>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</si>
  <si>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</si>
  <si>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</si>
  <si>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Ingresos por Clasificar</t>
  </si>
  <si>
    <t>Recaudación por Participar</t>
  </si>
  <si>
    <t>Otros Pasivos Circulantes</t>
  </si>
  <si>
    <t xml:space="preserve">Total de Pasivos Circulantes 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</si>
  <si>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</si>
  <si>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</si>
  <si>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</si>
  <si>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</si>
  <si>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</si>
  <si>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</si>
  <si>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Aportaciones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</si>
  <si>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</si>
  <si>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</si>
  <si>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</si>
  <si>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</si>
  <si>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</si>
  <si>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</si>
  <si>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</si>
  <si>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</si>
  <si>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</si>
  <si>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 xml:space="preserve">Total Hacienda Pública/Patrimonio </t>
  </si>
  <si>
    <t xml:space="preserve">Exceso o Insuficiencia en la Actualización de la Hacienda Pública/Patrimonio </t>
  </si>
  <si>
    <t>Hacienda Pública/Patrimonio Generado</t>
  </si>
  <si>
    <t xml:space="preserve">Hacienda Pública/Patrimonio Contribuido </t>
  </si>
  <si>
    <t xml:space="preserve">Total de Pasivos No Circulantes </t>
  </si>
  <si>
    <t xml:space="preserve">Total del Pasivo </t>
  </si>
  <si>
    <t xml:space="preserve">Provisiones a Corto Plazo </t>
  </si>
  <si>
    <t>Otros Pasivos a Corto Plazo</t>
  </si>
  <si>
    <t xml:space="preserve">Porción a Corto Plazo de la Deuda Pública a Largo Plazo </t>
  </si>
  <si>
    <t>Documentos por Pagar a Corto Plazo</t>
  </si>
  <si>
    <t xml:space="preserve">Pasivos Diferidos a Corto Plazo </t>
  </si>
  <si>
    <t xml:space="preserve"> Informe Analítico de la Deuda Pública y Otros Pasivos </t>
  </si>
  <si>
    <t xml:space="preserve">Denominación de la Deuda Pública y Otros Pasivos </t>
  </si>
  <si>
    <t>Disposiciones del Periodo</t>
  </si>
  <si>
    <t>Revaluaciones, Reclasificaciones y Otros Ajustes</t>
  </si>
  <si>
    <t xml:space="preserve">Saldo Final del Periodo </t>
  </si>
  <si>
    <t xml:space="preserve">Deuda Pública </t>
  </si>
  <si>
    <t>Corto Plazo</t>
  </si>
  <si>
    <t>Instituciones de Crédito</t>
  </si>
  <si>
    <t>Títulos y Valores</t>
  </si>
  <si>
    <t>Arrendamientos Financieros</t>
  </si>
  <si>
    <t xml:space="preserve">Largo Plazo </t>
  </si>
  <si>
    <t>Otros Pasivos</t>
  </si>
  <si>
    <t>Deuda Contingente 1 (informativo)</t>
  </si>
  <si>
    <t xml:space="preserve">Total de la Deuda Pública y Otros Pasivos </t>
  </si>
  <si>
    <t>Deuda Contingente 1</t>
  </si>
  <si>
    <t>Deuda Contingente 2</t>
  </si>
  <si>
    <t>Deuda Contingente XX</t>
  </si>
  <si>
    <t>Valor de Instrumentos Bono Cupón Cero 2 (Informativo)</t>
  </si>
  <si>
    <t>Instrumento Bono Cupón Cero 1</t>
  </si>
  <si>
    <t>Instrumento Bono Cupón Cero 2</t>
  </si>
  <si>
    <t>Instrumento Bono Cupón Cero XX</t>
  </si>
  <si>
    <t xml:space="preserve">Obligaciones a Corto Plazo </t>
  </si>
  <si>
    <t xml:space="preserve">Monto Contratado </t>
  </si>
  <si>
    <t xml:space="preserve">Plazo Pactado </t>
  </si>
  <si>
    <t>Tasa de Interés</t>
  </si>
  <si>
    <t xml:space="preserve">Comisiones y Costos Relacionados </t>
  </si>
  <si>
    <t xml:space="preserve">Tasa Efectiva </t>
  </si>
  <si>
    <t>Obligaciones a Corto Plazo (Informativo)</t>
  </si>
  <si>
    <t>Crédito 1</t>
  </si>
  <si>
    <t>Crédito 2</t>
  </si>
  <si>
    <t>Crédito XX</t>
  </si>
  <si>
    <t>Informe Analítico de Obligaciones Diferentes de Financiamientos</t>
  </si>
  <si>
    <t xml:space="preserve">Denominación de las Obligaciones Diferentes de Financiamiento </t>
  </si>
  <si>
    <t xml:space="preserve">Fecha del Contrato  </t>
  </si>
  <si>
    <t xml:space="preserve">Fecha de inicio de operación del proyecto </t>
  </si>
  <si>
    <t xml:space="preserve">Fecha de vencimiento </t>
  </si>
  <si>
    <t xml:space="preserve">Monto de la inversión pactado </t>
  </si>
  <si>
    <t xml:space="preserve">Monto promedio mensual del pago de la contraprestación </t>
  </si>
  <si>
    <t xml:space="preserve">Monto promedio mensual del pago de la contraprestación correspondiente al pago de inversión </t>
  </si>
  <si>
    <t xml:space="preserve">Monto pagado de la inversión al XX de XXXX de 20XN </t>
  </si>
  <si>
    <t xml:space="preserve">Plazo pactado </t>
  </si>
  <si>
    <t>Monto pagado de la inversión actualizado al XX de XXXX de 2016</t>
  </si>
  <si>
    <t>Saldo pendiente por pagar de la inversión al XX de XXXX de 2016</t>
  </si>
  <si>
    <t xml:space="preserve">A. Asociaciones Público Privadas </t>
  </si>
  <si>
    <t xml:space="preserve">B. Otros Instrumentos </t>
  </si>
  <si>
    <t xml:space="preserve">  Balance Presupuestario </t>
  </si>
  <si>
    <t xml:space="preserve">Estimado/ Aprobado </t>
  </si>
  <si>
    <t xml:space="preserve">Transferencias Federales Etiquetadas        </t>
  </si>
  <si>
    <t xml:space="preserve">Financiamiento Neto con Fuente de Pago de Transferencias Federales Etiquetadas </t>
  </si>
  <si>
    <t xml:space="preserve">Financiamiento con Fuente de Pago de Transferencias Federales etiquetadas         </t>
  </si>
  <si>
    <t xml:space="preserve">Amortización de la Deuda Pública con Gasto Etiquetado </t>
  </si>
  <si>
    <t xml:space="preserve">Gasto Etiquetado (sin incluir Amortización de la Deuda Pública) </t>
  </si>
  <si>
    <t>Remanentes de Transferencias Federales Etiquetadas aplicados en el periodo</t>
  </si>
  <si>
    <t xml:space="preserve">Balance Presupuestario de Recursos Etiquetados </t>
  </si>
  <si>
    <t>Balance Presupuestario de Recursos Etiquetados sin Financiamiento Neto</t>
  </si>
  <si>
    <t xml:space="preserve">Ingresos Totales </t>
  </si>
  <si>
    <t xml:space="preserve">Financiamiento Neto </t>
  </si>
  <si>
    <t>Egresos Presupuestarios</t>
  </si>
  <si>
    <t xml:space="preserve">Gasto No Etiquetado (sin incluir Amortización de la Deuda Pública)     </t>
  </si>
  <si>
    <t xml:space="preserve">Remanentes del Ejercicio Anterior </t>
  </si>
  <si>
    <t xml:space="preserve"> Remanentes de Ingresos de Libre Disposición aplicados en el periodo      </t>
  </si>
  <si>
    <t xml:space="preserve"> Remanentes de Transferencias Federales Etiquetadas aplicados en el periodo</t>
  </si>
  <si>
    <t xml:space="preserve">Balance Presupuestario       </t>
  </si>
  <si>
    <t xml:space="preserve">Balance Presupuestario sin Financiamiento Neto </t>
  </si>
  <si>
    <t xml:space="preserve">Balance Presupuestario sin Financiamiento Neto y sin Remanentes del Ejercicio Anterior </t>
  </si>
  <si>
    <t xml:space="preserve">Intereses, Comisiones y Gastos de la Deuda </t>
  </si>
  <si>
    <t xml:space="preserve">Intereses, Comisiones y Gastos de la Deuda con Gasto No Etiquetado </t>
  </si>
  <si>
    <t xml:space="preserve">Intereses, Comisiones y Gastos de la Deuda con Gasto Etiquetado  </t>
  </si>
  <si>
    <t xml:space="preserve">Balance Primario </t>
  </si>
  <si>
    <t xml:space="preserve">Financiamiento </t>
  </si>
  <si>
    <t xml:space="preserve">Financiamiento con Fuente de Pago de Ingresos de Libre Disposición      </t>
  </si>
  <si>
    <t>Financiamiento con Fuente de Pago de Transferencias Federales etiquetadas</t>
  </si>
  <si>
    <t xml:space="preserve">Amortización de la Deuda   </t>
  </si>
  <si>
    <t xml:space="preserve">Amortización de la Deuda Pública con Gasto No Etiquetado     </t>
  </si>
  <si>
    <t xml:space="preserve">Ingresos de Libre Disposición      </t>
  </si>
  <si>
    <t xml:space="preserve">Financiamiento Neto con Fuente de Pago de Ingresos de Libre Disposición </t>
  </si>
  <si>
    <t>Financiamiento con Fuente de Pago de Ingresos de Libre Disposición</t>
  </si>
  <si>
    <t xml:space="preserve">Amortización de la Deuda Pública con Gasto No Etiquetado </t>
  </si>
  <si>
    <t xml:space="preserve">Gasto No Etiquetado (sin incluir Amortización de la Deuda Pública) </t>
  </si>
  <si>
    <t>Remanentes de Ingresos de Libre Disposición aplicados en el periodo</t>
  </si>
  <si>
    <t>Balance Presupuestario de Recursos Disponibles</t>
  </si>
  <si>
    <t xml:space="preserve">Balance Presupuestario de Recursos Disponibles sin Financiamiento Neto </t>
  </si>
  <si>
    <t xml:space="preserve">Estimado </t>
  </si>
  <si>
    <t xml:space="preserve">Diferencia </t>
  </si>
  <si>
    <t xml:space="preserve">Total del Pasivo y Hacienda Pública/Patrimonio </t>
  </si>
  <si>
    <t xml:space="preserve">BAJO PROTESTA DE DECIR VERDAD DECLARAMOS QUE LOS DATOS ANOTADOS EN EL FORMATO, SON CORRECTOS Y SON RESPONSABILIDAD DEL EMISOR  </t>
  </si>
  <si>
    <t xml:space="preserve">I. Gasto No Etiquetado </t>
  </si>
  <si>
    <t>Servicios Personales</t>
  </si>
  <si>
    <t xml:space="preserve"> Remuneraciones al Personal de Carácter Permanente</t>
  </si>
  <si>
    <t xml:space="preserve"> Remuneraciones al Personal de Carácter Transitorio</t>
  </si>
  <si>
    <t xml:space="preserve"> Remuneraciones Adicionales y Especiales</t>
  </si>
  <si>
    <t xml:space="preserve"> Seguridad Social</t>
  </si>
  <si>
    <t xml:space="preserve"> Otras Prestaciones Sociales y Económicas</t>
  </si>
  <si>
    <t xml:space="preserve"> Previsiones</t>
  </si>
  <si>
    <t xml:space="preserve"> Pago de Estímulos a Servidores Públicos</t>
  </si>
  <si>
    <t>Materiales y Suministros</t>
  </si>
  <si>
    <t xml:space="preserve"> Materiales de Administración, Emisión de Documentos y Artículos Oficiales</t>
  </si>
  <si>
    <t xml:space="preserve"> Alimentos y Utensilios</t>
  </si>
  <si>
    <t xml:space="preserve"> Materias Primas y Materiales de Producción y Comercialización</t>
  </si>
  <si>
    <t xml:space="preserve"> Materiales y Artículos de Construcción y de Reparación</t>
  </si>
  <si>
    <t xml:space="preserve"> Productos Químicos, Farmacéuticos y de Laboratorio</t>
  </si>
  <si>
    <t xml:space="preserve"> Combustibles, Lubricantes y Aditivos</t>
  </si>
  <si>
    <t xml:space="preserve"> Vestuario, Blancos, Prendas de Protección y Artículos Deportivos</t>
  </si>
  <si>
    <t xml:space="preserve"> Materiales y Suministros Para Seguridad</t>
  </si>
  <si>
    <t xml:space="preserve"> Herramientas, Refacciones y Accesorios Menores</t>
  </si>
  <si>
    <t xml:space="preserve">Servicios Generales </t>
  </si>
  <si>
    <t xml:space="preserve"> Servicios Básicos</t>
  </si>
  <si>
    <t xml:space="preserve"> Servicios de Arrendamiento</t>
  </si>
  <si>
    <t xml:space="preserve"> Servicios Profesionales, Científicos, Técnicos y Otros Servicios</t>
  </si>
  <si>
    <t xml:space="preserve"> Servicios Financieros, Bancarios y Comerciales</t>
  </si>
  <si>
    <t xml:space="preserve"> Servicios de Instalación, Reparación, Mantenimiento y Conservación</t>
  </si>
  <si>
    <t xml:space="preserve"> Servicios de Comunicación Social y Publicidad</t>
  </si>
  <si>
    <t xml:space="preserve"> Servicios de Traslado y Viáticos</t>
  </si>
  <si>
    <t xml:space="preserve"> Servicios Oficiales</t>
  </si>
  <si>
    <t xml:space="preserve"> Otros Servicios Generales</t>
  </si>
  <si>
    <t xml:space="preserve">Transferencias, Asignaciones, Subsidios y Otras Ayudas </t>
  </si>
  <si>
    <t xml:space="preserve"> Transferencias Internas y Asignaciones al Sector Público</t>
  </si>
  <si>
    <t xml:space="preserve"> Transferencias al Resto del Sector Público</t>
  </si>
  <si>
    <t xml:space="preserve"> Subsidios y Subvenciones</t>
  </si>
  <si>
    <t xml:space="preserve"> Ayudas Sociales</t>
  </si>
  <si>
    <t xml:space="preserve"> Pensiones y Jubilaciones</t>
  </si>
  <si>
    <t xml:space="preserve"> Transferencias a Fideicomisos, Mandatos y Otros Análogos</t>
  </si>
  <si>
    <t xml:space="preserve"> Transferencias a la Seguridad Social</t>
  </si>
  <si>
    <t xml:space="preserve"> Donativos</t>
  </si>
  <si>
    <t xml:space="preserve"> Transferencias al Exterior</t>
  </si>
  <si>
    <t xml:space="preserve">Bienes Muebles, Inmuebles e Intangibles </t>
  </si>
  <si>
    <t xml:space="preserve"> Mobiliario y Equipo de Administración</t>
  </si>
  <si>
    <t xml:space="preserve"> Mobiliario y Equipo Educacional y Recreativo</t>
  </si>
  <si>
    <t xml:space="preserve"> Equipo e Instrumental Médico y de Laboratorio</t>
  </si>
  <si>
    <t xml:space="preserve"> Vehículos y Equipo de Transporte</t>
  </si>
  <si>
    <t xml:space="preserve"> Equipo de Defensa y Seguridad</t>
  </si>
  <si>
    <t xml:space="preserve"> Maquinaria, Otros Equipos y Herramientas</t>
  </si>
  <si>
    <t xml:space="preserve"> Activos Biológicos</t>
  </si>
  <si>
    <t xml:space="preserve"> Bienes Inmuebles</t>
  </si>
  <si>
    <t xml:space="preserve"> Activos Intangibles</t>
  </si>
  <si>
    <t xml:space="preserve">Inversión Pública </t>
  </si>
  <si>
    <t xml:space="preserve"> Obra Pública en Bienes de Dominio Público</t>
  </si>
  <si>
    <t xml:space="preserve"> Obra Pública en Bienes Propios</t>
  </si>
  <si>
    <t xml:space="preserve"> Proyectos Productivos y Acciones de Fomento</t>
  </si>
  <si>
    <t xml:space="preserve"> Inversiones Financieras y Otras Provisiones </t>
  </si>
  <si>
    <t xml:space="preserve"> Inversiones Para el Fomento de Actividades Productivas</t>
  </si>
  <si>
    <t xml:space="preserve"> Acciones y Participaciones de Capital</t>
  </si>
  <si>
    <t xml:space="preserve"> Compra de Títulos y Valores</t>
  </si>
  <si>
    <t xml:space="preserve"> Concesión de Préstamos</t>
  </si>
  <si>
    <t xml:space="preserve"> Inversiones en Fideicomisos, Mandatos y Otros Análogos</t>
  </si>
  <si>
    <t xml:space="preserve"> Otras Inversiones Financieras</t>
  </si>
  <si>
    <t xml:space="preserve"> Provisiones para Contingencias y Otras Erogaciones Especiales</t>
  </si>
  <si>
    <t xml:space="preserve">Participaciones y Aportaciones </t>
  </si>
  <si>
    <t xml:space="preserve"> Participaciones</t>
  </si>
  <si>
    <t xml:space="preserve"> Aportaciones</t>
  </si>
  <si>
    <t xml:space="preserve"> Convenios</t>
  </si>
  <si>
    <t xml:space="preserve"> Amortización de la Deuda Pública</t>
  </si>
  <si>
    <t xml:space="preserve"> Intereses de la Deuda Pública</t>
  </si>
  <si>
    <t xml:space="preserve"> Comisiones de la Deuda Pública</t>
  </si>
  <si>
    <t xml:space="preserve"> Gastos de la Deuda Pública</t>
  </si>
  <si>
    <t xml:space="preserve"> Costo por Coberturas</t>
  </si>
  <si>
    <t xml:space="preserve"> Apoyos Financieros</t>
  </si>
  <si>
    <t xml:space="preserve"> Adeudos de Ejercicios Fiscales Anteriores (ADEFAS)</t>
  </si>
  <si>
    <t xml:space="preserve">Gasto Etiquetado </t>
  </si>
  <si>
    <t xml:space="preserve">Servicios Personales </t>
  </si>
  <si>
    <t xml:space="preserve">Materiales y Suministros </t>
  </si>
  <si>
    <t xml:space="preserve">Inversiones Financieras y Otras Provisiones </t>
  </si>
  <si>
    <t xml:space="preserve">Total de Egresos </t>
  </si>
  <si>
    <t xml:space="preserve">Aprobado </t>
  </si>
  <si>
    <t xml:space="preserve">Subejercicio </t>
  </si>
  <si>
    <t xml:space="preserve">Gasto No Etiquetado </t>
  </si>
  <si>
    <t xml:space="preserve">Gobierno </t>
  </si>
  <si>
    <t xml:space="preserve"> Legislación</t>
  </si>
  <si>
    <t xml:space="preserve"> Justicia</t>
  </si>
  <si>
    <t xml:space="preserve"> Coordinación de la Política de Gobierno</t>
  </si>
  <si>
    <t xml:space="preserve"> Relaciones Exteriores</t>
  </si>
  <si>
    <t xml:space="preserve"> Asuntos Financieros y Hacendarios</t>
  </si>
  <si>
    <t xml:space="preserve"> Seguridad Nacional</t>
  </si>
  <si>
    <t xml:space="preserve"> Asuntos de Orden Público y de Seguridad Interior</t>
  </si>
  <si>
    <t xml:space="preserve">Desarrollo Social </t>
  </si>
  <si>
    <t xml:space="preserve"> Protección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</si>
  <si>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</si>
  <si>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</si>
  <si>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</si>
  <si>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</si>
  <si>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</si>
  <si>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</si>
  <si>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Desarrollo Económico </t>
  </si>
  <si>
    <t xml:space="preserve"> Asuntos Económicos, Comerciales y Laborales en General</t>
  </si>
  <si>
    <t xml:space="preserve"> 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</si>
  <si>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</si>
  <si>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</si>
  <si>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</si>
  <si>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</si>
  <si>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</si>
  <si>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 xml:space="preserve"> Ciencia, Tecnología e Innovación</t>
  </si>
  <si>
    <t xml:space="preserve"> Otras Industrias y Otros Asuntos Económicos</t>
  </si>
  <si>
    <t xml:space="preserve"> Transacciones de la Deuda Publica / Costo Financiero de la Deuda</t>
  </si>
  <si>
    <t xml:space="preserve"> Transferencias, Participaciones y Aportaciones Entre Diferentes Niveles y Ordenes de Gobierno</t>
  </si>
  <si>
    <t xml:space="preserve"> Saneamiento del Sistema Financiero</t>
  </si>
  <si>
    <t xml:space="preserve"> Adeudos de Ejercicios Fiscales Anteriores</t>
  </si>
  <si>
    <t xml:space="preserve">Otras No Clasificadas en Funciones Anteriores </t>
  </si>
  <si>
    <t xml:space="preserve"> Personal Administrativo y de Servicio Público</t>
  </si>
  <si>
    <t xml:space="preserve"> Magisterio</t>
  </si>
  <si>
    <t xml:space="preserve"> Servicios de Salud </t>
  </si>
  <si>
    <t xml:space="preserve"> Personal Administrativo</t>
  </si>
  <si>
    <t xml:space="preserve"> Personal Médico, Paramédico y afín</t>
  </si>
  <si>
    <t>Seguridad Pública</t>
  </si>
  <si>
    <t xml:space="preserve">Gastos asociados a la implementación de nuevas leyes federales o reformas a las mismas  </t>
  </si>
  <si>
    <t xml:space="preserve"> Nombre del Programa o Ley 1</t>
  </si>
  <si>
    <t xml:space="preserve"> Nombre del Programa o Ley 2</t>
  </si>
  <si>
    <t>Sentencias laborales definitivas</t>
  </si>
  <si>
    <t>Personal Administrativo y de Servicio Público</t>
  </si>
  <si>
    <t>Magisterio</t>
  </si>
  <si>
    <t>Servicios de Salud</t>
  </si>
  <si>
    <t xml:space="preserve">Gastos asociados a la implementación de nuevas leyes federales o reformas a las mismas </t>
  </si>
  <si>
    <t xml:space="preserve">Total del Gasto en Servicios Personales      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</si>
  <si>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</si>
  <si>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</si>
  <si>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</si>
  <si>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</si>
  <si>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</si>
  <si>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</si>
  <si>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</si>
  <si>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</t>
  </si>
  <si>
    <t xml:space="preserve"> Fondo General de Participaciones</t>
  </si>
  <si>
    <t xml:space="preserve"> Fondo de Fomento Municipal</t>
  </si>
  <si>
    <t xml:space="preserve"> Fondo de Fiscalización y Recaudación</t>
  </si>
  <si>
    <t xml:space="preserve"> Fondo de Compensación</t>
  </si>
  <si>
    <t xml:space="preserve"> Fondo de Extracción de Hidrocarburos</t>
  </si>
  <si>
    <t xml:space="preserve"> Impuesto Especial Sobre Producción y Servicios</t>
  </si>
  <si>
    <t xml:space="preserve"> 0.136% de la Recaudación Federal Participable</t>
  </si>
  <si>
    <t xml:space="preserve"> 3.17% Sobre Extracción de Petróleo</t>
  </si>
  <si>
    <t xml:space="preserve"> Gasolinas y Diésel</t>
  </si>
  <si>
    <t xml:space="preserve"> Fondo del Impuesto Sobre la Renta</t>
  </si>
  <si>
    <t xml:space="preserve"> Fondo de Estabilización de los Ingresos de las Entidades Federativas</t>
  </si>
  <si>
    <t xml:space="preserve">Incentivos Derivados de la Colaboración Fiscal </t>
  </si>
  <si>
    <t xml:space="preserve"> Tenencia o Uso de Vehículos</t>
  </si>
  <si>
    <t xml:space="preserve"> Fondo de Compensación ISAN</t>
  </si>
  <si>
    <t xml:space="preserve"> Impuesto Sobre Automóviles Nuevos</t>
  </si>
  <si>
    <t xml:space="preserve"> Fondo de Compensación de Repecos-Intermedios</t>
  </si>
  <si>
    <t xml:space="preserve"> Otros Incentivos Económicos</t>
  </si>
  <si>
    <t>Transferencias</t>
  </si>
  <si>
    <t xml:space="preserve"> Otros Convenios y Subsidios</t>
  </si>
  <si>
    <t xml:space="preserve"> Otros Ingresos de Libre Disposición</t>
  </si>
  <si>
    <t xml:space="preserve"> Participaciones en Ingresos Locales</t>
  </si>
  <si>
    <t>Total de Ingresos de Libre Disposición</t>
  </si>
  <si>
    <t xml:space="preserve"> Aportaciones </t>
  </si>
  <si>
    <t xml:space="preserve"> Fondo de Aportaciones para la Nómina Educativa y Gasto Operativo</t>
  </si>
  <si>
    <t xml:space="preserve"> Fondo de Aportaciones para los Servicios de Salud</t>
  </si>
  <si>
    <t xml:space="preserve"> Fondo de Aportaciones para la Infraestructura Social</t>
  </si>
  <si>
    <t xml:space="preserve"> Fondo de Aportaciones para el Fortalecimiento de los Municipios y de las Demarcaciones Territoriales del Distrito Federal</t>
  </si>
  <si>
    <t xml:space="preserve"> Fondo de Aportaciones para la Educación Tecnológica y de Adultos</t>
  </si>
  <si>
    <t>Fondo de Aportaciones Múltiples</t>
  </si>
  <si>
    <t xml:space="preserve"> Fondo de Aportaciones para la Seguridad Pública de los Estados y del Distrito Federal</t>
  </si>
  <si>
    <t xml:space="preserve"> Fondo de Aportaciones para el Fortalecimiento de las Entidades Federativas</t>
  </si>
  <si>
    <t xml:space="preserve">Convenios </t>
  </si>
  <si>
    <t xml:space="preserve"> Convenios de Protección Social en Salud</t>
  </si>
  <si>
    <t xml:space="preserve"> Convenios de Descentralización</t>
  </si>
  <si>
    <t xml:space="preserve"> Convenios de Reasignación</t>
  </si>
  <si>
    <t xml:space="preserve">Fondos Distintos de Aportaciones </t>
  </si>
  <si>
    <t xml:space="preserve"> Fondo para Entidades Federativas y Municipios Productores de Hidrocarburos</t>
  </si>
  <si>
    <t xml:space="preserve"> Fondo Minero</t>
  </si>
  <si>
    <t xml:space="preserve"> Transferencias, Subsidios y Subvenciones, y Pensiones y Jubilaciones</t>
  </si>
  <si>
    <t>Otras Transferencias Federales Etiquetadas</t>
  </si>
  <si>
    <t xml:space="preserve">Total de Transferencias Federales Etiquetadas </t>
  </si>
  <si>
    <t xml:space="preserve"> Ingresos Derivados de Financiamientos </t>
  </si>
  <si>
    <t>Ingresos Derivados de Financiamientos</t>
  </si>
  <si>
    <t xml:space="preserve">Total de Ingresos </t>
  </si>
  <si>
    <t>Otras No Clasificadas en Funciones Anteriores</t>
  </si>
  <si>
    <t xml:space="preserve">Total de Obligaciones Diferentes de Financiamiento </t>
  </si>
  <si>
    <t>SUJETO DE REVISIÓN:   INSTITUTO TECNOLÓGICO SUPERIOR DE SAN MARTÍN TEXMELUCAN</t>
  </si>
  <si>
    <t>CLAVE:   90-88</t>
  </si>
  <si>
    <t>Concepto ©</t>
  </si>
  <si>
    <t>Saldo al 31 de diciembre de 2022</t>
  </si>
  <si>
    <t>Al 31 de Marzo 2023 y al 31 de Diciembre  2022</t>
  </si>
  <si>
    <t>Del 01 de enero al 31 de marzo  2023</t>
  </si>
  <si>
    <t>Del 01 de enero al 31 de marzo 2023</t>
  </si>
  <si>
    <t>Del 01 de Enero al 31 de marzo 2023</t>
  </si>
  <si>
    <t xml:space="preserve">  
Estado Analítico de Ingresos Detallado
Del 1 de Enero al 31 de Marzo 2023
PESOS) 
</t>
  </si>
  <si>
    <t xml:space="preserve">Estado Analítico del Ejercicio del Presupuesto de Egresos Detallado                                                                                                                                                                                                                                                                                                                               Clasificación por Objeto del Gasto (Capítulo y Concepto) 
Del 01 de enero al 31 de marzo 2023
(PESOS) 
</t>
  </si>
  <si>
    <t xml:space="preserve">
Estado Analítico del Ejercicio del Presupuesto de Egresos Detallado - LDF 
Clasificación Administrativa 
Del 1 de Enero al 31 de Marzo 2023
(PESOS) 
</t>
  </si>
  <si>
    <t xml:space="preserve">
Estado Analítico del Ejercicio del Presupuesto de Egresos Detallado – LDF
Clasificación Funcional (Finalidad y Función)
Del 1 de enero al 31 de marzo 2023
(PESOS)
</t>
  </si>
  <si>
    <t xml:space="preserve">
Estado Analítico del Ejercicio del Presupuesto de Egresos Detallado - LDF 
Clasificación de Servicios Personales por Categoría 
Del 1 de Enero al 31 de Marzo 2023
(PESOS)
</t>
  </si>
  <si>
    <t>31 de Diciembre 2022</t>
  </si>
  <si>
    <t>Amortizaciones del Periodo</t>
  </si>
  <si>
    <t>Pago de Intereses del Periodo</t>
  </si>
  <si>
    <t>Pago de Comisiones y demás costos asociados durante el Periodo</t>
  </si>
  <si>
    <t>Dirección General</t>
  </si>
  <si>
    <t>Dirección Académica</t>
  </si>
  <si>
    <t>Dirección de Planeación y Vinculación</t>
  </si>
  <si>
    <t>Subdirección de Planeación</t>
  </si>
  <si>
    <t>Departamento de Estadística y Evaluación</t>
  </si>
  <si>
    <t>Departamento de Control Escolar</t>
  </si>
  <si>
    <t>Departamento de Planeación y Programación</t>
  </si>
  <si>
    <t>Subdirección Académica</t>
  </si>
  <si>
    <t>División de Ingeniería en Sistemas Computacionales</t>
  </si>
  <si>
    <t>División Ingeniería Electromecánica</t>
  </si>
  <si>
    <t>División de Ingeniería Industrial</t>
  </si>
  <si>
    <t>División de Contador Público</t>
  </si>
  <si>
    <t>División de Ingeniería Ambiental</t>
  </si>
  <si>
    <t>División de Ingeniería en Gestión Empresarial</t>
  </si>
  <si>
    <t>División de Ingeniería en Tecnologías de la Información</t>
  </si>
  <si>
    <t>Departamento de Desarrollo Académico</t>
  </si>
  <si>
    <t>Departamento de Ciencias Básicas</t>
  </si>
  <si>
    <t>Coordinación de Lenguas Extranjeras</t>
  </si>
  <si>
    <t>Subdirección de Servicios Administrativos</t>
  </si>
  <si>
    <t>Departamento de Recursos Financieros</t>
  </si>
  <si>
    <t>Departamento de Personal</t>
  </si>
  <si>
    <t>Departamento de Recursos Materiales y Servicios</t>
  </si>
  <si>
    <t>Subdirección de Posgrado e Investigación</t>
  </si>
  <si>
    <t>Departamento de Posgrado e Investigación</t>
  </si>
  <si>
    <t>Subdirección de Vinculación</t>
  </si>
  <si>
    <t>Departamento de Residencias Profesionales y Servicio Social</t>
  </si>
  <si>
    <t>Departamento de Vinculación</t>
  </si>
  <si>
    <t>Departamento de Difusión y Concertación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</si>
</sst>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[$€-2]* #,##0.00_-;\-[$€-2]* #,##0.00_-;_-[$€-2]* &quot;-&quot;??_-"/>
    <numFmt numFmtId="167" formatCode="[$-C0A]d\-mmm\-yy;@"/>
    <numFmt numFmtId="168" formatCode="###,##0"/>
    <numFmt numFmtId="169" formatCode="###,##0.0"/>
    <numFmt numFmtId="170" formatCode="###,##0.00"/>
    <numFmt numFmtId="171" formatCode="#\ ##0;\-#\ ##0"/>
    <numFmt numFmtId="172" formatCode="0.00;\-0.00"/>
    <numFmt numFmtId="173" formatCode="#,##0.00;[Red]#,##0.00"/>
    <numFmt numFmtId="174" formatCode="#\ ##0.0;\-#\ ##0.0"/>
    <numFmt numFmtId="175" formatCode="_-* #,##0\ _P_t_s_-;\-* #,##0\ _P_t_s_-;_-* &quot;-&quot;\ _P_t_s_-;_-@_-"/>
    <numFmt numFmtId="176" formatCode="[$€-2]\ #,##0.00_);[Red]\([$€-2]\ #,##0.00\)"/>
    <numFmt numFmtId="177" formatCode="[$-80A]hh:mm:ss\ AM/PM"/>
    <numFmt numFmtId="178" formatCode="[$$-80A]#,##0.00;[Red][$$-80A]#,##0.00"/>
    <numFmt numFmtId="179" formatCode="_-[$$-80A]* #,##0.00_-;\-[$$-80A]* #,##0.00_-;_-[$$-80A]* &quot;-&quot;??_-;_-@_-"/>
    <numFmt numFmtId="180" formatCode="_-* #,##0.00\ &quot;Pts&quot;_-;\-* #,##0.00\ &quot;Pts&quot;_-;_-* &quot;-&quot;??\ &quot;Pts&quot;_-;_-@_-"/>
    <numFmt numFmtId="181" formatCode="_-* #,##0.00\ [$€]_-;\-* #,##0.00\ [$€]_-;_-* &quot;-&quot;??\ [$€]_-;_-@_-"/>
    <numFmt numFmtId="182" formatCode="_-[$€]* #,##0.00_-;\-[$€]* #,##0.00_-;_-[$€]* \-??_-;_-@_-"/>
    <numFmt numFmtId="183" formatCode="&quot;Verdadero&quot;;&quot;Verdadero&quot;;&quot;Falso&quot;"/>
    <numFmt numFmtId="184" formatCode="#,##0_ ;[Red]\-#,##0\ "/>
    <numFmt numFmtId="185" formatCode="#,##0.00_ ;\-#,##0.00\ "/>
    <numFmt numFmtId="186" formatCode="#,##0.00_ ;[Red]\-#,##0.00\ "/>
  </numFmts>
  <fonts count="6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10"/>
      <name val="Helv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8"/>
      <color indexed="8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6.95"/>
      <color indexed="8"/>
      <name val="Arial"/>
      <family val="2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   "/>
    </font>
    <font>
      <sz val="11"/>
      <color indexed="8"/>
      <name val="Calibri   "/>
    </font>
    <font>
      <sz val="11"/>
      <color theme="1"/>
      <name val="Calibri   "/>
    </font>
    <font>
      <sz val="11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0"/>
      <name val="Calibri Light"/>
      <family val="2"/>
      <scheme val="major"/>
    </font>
    <font>
      <b/>
      <i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 Narrow"/>
      <family val="2"/>
    </font>
    <font>
      <b/>
      <sz val="11"/>
      <color theme="1"/>
      <name val="Calibri "/>
    </font>
    <font>
      <b/>
      <sz val="12"/>
      <color theme="1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66330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theme="5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322">
    <xf numFmtId="0" fontId="0" fillId="0" borderId="0"/>
    <xf numFmtId="44" fontId="3" fillId="0" borderId="0" applyFont="0" applyFill="0" applyBorder="0" applyAlignment="0" applyProtection="0"/>
    <xf numFmtId="0" fontId="4" fillId="0" borderId="16" applyNumberFormat="0" applyFill="0" applyAlignment="0" applyProtection="0"/>
    <xf numFmtId="0" fontId="5" fillId="0" borderId="17" applyNumberFormat="0" applyFill="0" applyAlignment="0" applyProtection="0"/>
    <xf numFmtId="0" fontId="6" fillId="0" borderId="18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9" applyNumberFormat="0" applyAlignment="0" applyProtection="0"/>
    <xf numFmtId="0" fontId="11" fillId="7" borderId="20" applyNumberFormat="0" applyAlignment="0" applyProtection="0"/>
    <xf numFmtId="0" fontId="12" fillId="7" borderId="19" applyNumberFormat="0" applyAlignment="0" applyProtection="0"/>
    <xf numFmtId="0" fontId="13" fillId="0" borderId="21" applyNumberFormat="0" applyFill="0" applyAlignment="0" applyProtection="0"/>
    <xf numFmtId="0" fontId="14" fillId="8" borderId="22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24" applyNumberFormat="0" applyFill="0" applyAlignment="0" applyProtection="0"/>
    <xf numFmtId="0" fontId="17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167" fontId="19" fillId="0" borderId="0"/>
    <xf numFmtId="0" fontId="3" fillId="0" borderId="0"/>
    <xf numFmtId="43" fontId="3" fillId="0" borderId="0" applyFont="0" applyFill="0" applyBorder="0" applyAlignment="0" applyProtection="0"/>
    <xf numFmtId="0" fontId="19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19" fillId="0" borderId="0"/>
    <xf numFmtId="0" fontId="19" fillId="0" borderId="0"/>
    <xf numFmtId="168" fontId="23" fillId="0" borderId="0" applyFill="0" applyBorder="0" applyProtection="0">
      <alignment horizontal="right"/>
      <protection locked="0"/>
    </xf>
    <xf numFmtId="169" fontId="23" fillId="0" borderId="0" applyFill="0" applyBorder="0" applyProtection="0">
      <alignment horizontal="right"/>
    </xf>
    <xf numFmtId="170" fontId="23" fillId="0" borderId="0" applyFill="0" applyBorder="0" applyProtection="0">
      <alignment horizontal="right"/>
    </xf>
    <xf numFmtId="0" fontId="20" fillId="0" borderId="0" applyNumberFormat="0" applyFill="0" applyBorder="0" applyProtection="0">
      <alignment horizontal="left" vertical="top"/>
    </xf>
    <xf numFmtId="171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 applyNumberFormat="0" applyFill="0" applyBorder="0" applyProtection="0">
      <alignment horizontal="left" vertical="top" wrapText="1"/>
    </xf>
    <xf numFmtId="0" fontId="23" fillId="0" borderId="0" applyNumberFormat="0" applyFill="0" applyBorder="0" applyProtection="0">
      <alignment horizontal="right" vertical="top"/>
    </xf>
    <xf numFmtId="0" fontId="23" fillId="0" borderId="0" applyNumberFormat="0" applyFill="0" applyBorder="0" applyProtection="0">
      <alignment horizontal="left" vertical="top"/>
    </xf>
    <xf numFmtId="0" fontId="26" fillId="0" borderId="0"/>
    <xf numFmtId="0" fontId="23" fillId="0" borderId="0" applyNumberFormat="0" applyFill="0" applyBorder="0" applyProtection="0">
      <alignment horizontal="right" vertical="top"/>
    </xf>
    <xf numFmtId="166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7" fillId="0" borderId="7" applyNumberFormat="0" applyFill="0" applyAlignment="0" applyProtection="0">
      <alignment vertical="top"/>
      <protection locked="0"/>
    </xf>
    <xf numFmtId="0" fontId="27" fillId="0" borderId="2" applyNumberFormat="0" applyFill="0" applyAlignment="0" applyProtection="0">
      <alignment vertical="top"/>
      <protection locked="0"/>
    </xf>
    <xf numFmtId="0" fontId="27" fillId="0" borderId="0" applyNumberFormat="0" applyFill="0" applyAlignment="0" applyProtection="0"/>
    <xf numFmtId="171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175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8" fontId="19" fillId="0" borderId="0" applyFont="0" applyFill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77" fontId="2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8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2" fontId="19" fillId="0" borderId="0" applyFont="0" applyFill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9" fillId="0" borderId="0"/>
    <xf numFmtId="167" fontId="19" fillId="0" borderId="0"/>
    <xf numFmtId="0" fontId="19" fillId="0" borderId="0"/>
    <xf numFmtId="167" fontId="19" fillId="0" borderId="0"/>
    <xf numFmtId="0" fontId="19" fillId="0" borderId="0"/>
    <xf numFmtId="0" fontId="3" fillId="0" borderId="0"/>
    <xf numFmtId="0" fontId="3" fillId="0" borderId="0"/>
    <xf numFmtId="167" fontId="19" fillId="0" borderId="0"/>
    <xf numFmtId="0" fontId="19" fillId="0" borderId="0"/>
    <xf numFmtId="0" fontId="31" fillId="0" borderId="0"/>
    <xf numFmtId="0" fontId="24" fillId="0" borderId="0"/>
    <xf numFmtId="0" fontId="24" fillId="0" borderId="0"/>
    <xf numFmtId="0" fontId="31" fillId="0" borderId="0"/>
    <xf numFmtId="0" fontId="28" fillId="0" borderId="0"/>
    <xf numFmtId="0" fontId="19" fillId="0" borderId="0"/>
    <xf numFmtId="0" fontId="31" fillId="0" borderId="0"/>
    <xf numFmtId="167" fontId="19" fillId="0" borderId="0"/>
    <xf numFmtId="0" fontId="19" fillId="0" borderId="0"/>
    <xf numFmtId="0" fontId="31" fillId="0" borderId="0"/>
    <xf numFmtId="0" fontId="32" fillId="0" borderId="0"/>
    <xf numFmtId="0" fontId="30" fillId="0" borderId="0">
      <alignment vertical="top"/>
    </xf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24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28" fillId="0" borderId="0"/>
    <xf numFmtId="0" fontId="3" fillId="0" borderId="0"/>
    <xf numFmtId="0" fontId="33" fillId="0" borderId="0"/>
    <xf numFmtId="167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19" fillId="0" borderId="0"/>
    <xf numFmtId="0" fontId="3" fillId="0" borderId="0"/>
    <xf numFmtId="167" fontId="19" fillId="0" borderId="0"/>
    <xf numFmtId="0" fontId="3" fillId="0" borderId="0"/>
    <xf numFmtId="0" fontId="3" fillId="0" borderId="0"/>
    <xf numFmtId="167" fontId="19" fillId="0" borderId="0"/>
    <xf numFmtId="0" fontId="3" fillId="0" borderId="0"/>
    <xf numFmtId="167" fontId="19" fillId="0" borderId="0"/>
    <xf numFmtId="0" fontId="19" fillId="0" borderId="0"/>
    <xf numFmtId="0" fontId="28" fillId="9" borderId="23" applyNumberFormat="0" applyFont="0" applyAlignment="0" applyProtection="0"/>
    <xf numFmtId="0" fontId="28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 applyNumberFormat="0" applyFill="0" applyBorder="0" applyProtection="0">
      <alignment horizontal="right" vertical="top"/>
    </xf>
    <xf numFmtId="0" fontId="23" fillId="0" borderId="0" applyNumberFormat="0" applyFill="0" applyBorder="0" applyProtection="0">
      <alignment vertical="top"/>
      <protection locked="0"/>
    </xf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 applyNumberFormat="0" applyFill="0" applyBorder="0" applyProtection="0">
      <alignment horizontal="left"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5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9" fontId="19" fillId="0" borderId="0"/>
    <xf numFmtId="179" fontId="19" fillId="0" borderId="0"/>
    <xf numFmtId="179" fontId="19" fillId="0" borderId="0"/>
    <xf numFmtId="179" fontId="31" fillId="0" borderId="0"/>
    <xf numFmtId="179" fontId="32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19" fillId="0" borderId="0"/>
    <xf numFmtId="0" fontId="19" fillId="0" borderId="0"/>
    <xf numFmtId="167" fontId="19" fillId="0" borderId="0"/>
    <xf numFmtId="0" fontId="19" fillId="0" borderId="0"/>
    <xf numFmtId="167" fontId="19" fillId="0" borderId="0"/>
    <xf numFmtId="0" fontId="3" fillId="0" borderId="0"/>
    <xf numFmtId="179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/>
    <xf numFmtId="0" fontId="3" fillId="0" borderId="0"/>
    <xf numFmtId="44" fontId="3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12" fontId="19" fillId="0" borderId="0" applyFont="0" applyFill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181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0" borderId="0"/>
    <xf numFmtId="180" fontId="19" fillId="0" borderId="0" applyFont="0" applyFill="0" applyBorder="0" applyAlignment="0" applyProtection="0"/>
    <xf numFmtId="0" fontId="19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80" fontId="19" fillId="0" borderId="0" applyFont="0" applyFill="0" applyBorder="0" applyAlignment="0" applyProtection="0"/>
    <xf numFmtId="0" fontId="19" fillId="0" borderId="0"/>
    <xf numFmtId="0" fontId="3" fillId="0" borderId="0"/>
    <xf numFmtId="44" fontId="3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19" fillId="0" borderId="0" applyFont="0" applyFill="0" applyBorder="0" applyAlignment="0" applyProtection="0"/>
    <xf numFmtId="0" fontId="19" fillId="0" borderId="0"/>
    <xf numFmtId="17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4" fillId="0" borderId="0" applyFont="0" applyFill="0" applyBorder="0" applyAlignment="0" applyProtection="0"/>
    <xf numFmtId="177" fontId="2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4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178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2" fontId="19" fillId="0" borderId="0" applyFont="0" applyFill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19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9" borderId="23" applyNumberFormat="0" applyFont="0" applyAlignment="0" applyProtection="0"/>
    <xf numFmtId="0" fontId="28" fillId="9" borderId="23" applyNumberFormat="0" applyFont="0" applyAlignment="0" applyProtection="0"/>
    <xf numFmtId="0" fontId="28" fillId="9" borderId="23" applyNumberFormat="0" applyFont="0" applyAlignment="0" applyProtection="0"/>
    <xf numFmtId="0" fontId="3" fillId="9" borderId="23" applyNumberFormat="0" applyFont="0" applyAlignment="0" applyProtection="0"/>
    <xf numFmtId="0" fontId="28" fillId="9" borderId="23" applyNumberFormat="0" applyFont="0" applyAlignment="0" applyProtection="0"/>
    <xf numFmtId="0" fontId="3" fillId="9" borderId="23" applyNumberFormat="0" applyFont="0" applyAlignment="0" applyProtection="0"/>
    <xf numFmtId="0" fontId="28" fillId="9" borderId="23" applyNumberFormat="0" applyFont="0" applyAlignment="0" applyProtection="0"/>
    <xf numFmtId="0" fontId="28" fillId="9" borderId="23" applyNumberFormat="0" applyFont="0" applyAlignment="0" applyProtection="0"/>
    <xf numFmtId="0" fontId="3" fillId="9" borderId="23" applyNumberFormat="0" applyFont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9" borderId="2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9" borderId="2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9" borderId="2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9" borderId="2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4" fillId="0" borderId="0" applyNumberFormat="0" applyFill="0" applyBorder="0" applyProtection="0">
      <alignment horizontal="right" vertical="center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2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166" fontId="19" fillId="0" borderId="0" applyFont="0" applyFill="0" applyBorder="0" applyAlignment="0" applyProtection="0"/>
    <xf numFmtId="0" fontId="32" fillId="0" borderId="0"/>
    <xf numFmtId="0" fontId="19" fillId="0" borderId="0"/>
    <xf numFmtId="0" fontId="19" fillId="0" borderId="0" applyFont="0" applyFill="0" applyBorder="0" applyAlignment="0" applyProtection="0"/>
    <xf numFmtId="0" fontId="31" fillId="0" borderId="0"/>
    <xf numFmtId="0" fontId="34" fillId="0" borderId="0" applyNumberFormat="0" applyFill="0" applyBorder="0" applyProtection="0">
      <alignment horizontal="right" vertical="center"/>
    </xf>
    <xf numFmtId="0" fontId="34" fillId="0" borderId="0" applyNumberFormat="0" applyFill="0" applyBorder="0" applyProtection="0">
      <alignment horizontal="right" vertical="center"/>
    </xf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19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9" borderId="23" applyNumberFormat="0" applyFont="0" applyAlignment="0" applyProtection="0"/>
    <xf numFmtId="9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9" borderId="23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9" borderId="2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9" borderId="2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166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9" borderId="2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9" borderId="2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9" borderId="2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9" borderId="2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2" fillId="0" borderId="0"/>
    <xf numFmtId="0" fontId="19" fillId="0" borderId="0" applyFont="0" applyFill="0" applyBorder="0" applyAlignment="0" applyProtection="0"/>
    <xf numFmtId="0" fontId="32" fillId="0" borderId="0"/>
    <xf numFmtId="0" fontId="19" fillId="0" borderId="0"/>
    <xf numFmtId="0" fontId="32" fillId="0" borderId="0"/>
    <xf numFmtId="17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7" fillId="0" borderId="2" applyNumberFormat="0" applyFill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4" fillId="0" borderId="0"/>
    <xf numFmtId="0" fontId="3" fillId="0" borderId="0"/>
    <xf numFmtId="0" fontId="24" fillId="0" borderId="0"/>
    <xf numFmtId="0" fontId="3" fillId="0" borderId="0"/>
    <xf numFmtId="0" fontId="31" fillId="0" borderId="0"/>
    <xf numFmtId="181" fontId="19" fillId="0" borderId="0" applyFont="0" applyFill="0" applyBorder="0" applyAlignment="0" applyProtection="0"/>
    <xf numFmtId="0" fontId="32" fillId="0" borderId="0"/>
    <xf numFmtId="0" fontId="19" fillId="0" borderId="0"/>
    <xf numFmtId="0" fontId="32" fillId="0" borderId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 applyNumberFormat="0" applyFill="0" applyBorder="0" applyProtection="0">
      <alignment horizontal="right" vertical="center"/>
    </xf>
    <xf numFmtId="0" fontId="32" fillId="0" borderId="0"/>
    <xf numFmtId="0" fontId="32" fillId="0" borderId="0"/>
    <xf numFmtId="16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34" fillId="0" borderId="0" applyNumberFormat="0" applyFill="0" applyBorder="0" applyProtection="0">
      <alignment horizontal="right" vertical="center"/>
    </xf>
    <xf numFmtId="0" fontId="32" fillId="0" borderId="0"/>
    <xf numFmtId="0" fontId="19" fillId="0" borderId="0" applyFont="0" applyFill="0" applyBorder="0" applyAlignment="0" applyProtection="0"/>
    <xf numFmtId="0" fontId="32" fillId="0" borderId="0"/>
    <xf numFmtId="0" fontId="19" fillId="0" borderId="0"/>
    <xf numFmtId="0" fontId="32" fillId="0" borderId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4" fillId="0" borderId="0"/>
    <xf numFmtId="0" fontId="3" fillId="0" borderId="0"/>
    <xf numFmtId="181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17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17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17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17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17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17" fillId="54" borderId="0" applyNumberFormat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28" fillId="0" borderId="0"/>
    <xf numFmtId="0" fontId="28" fillId="0" borderId="0"/>
    <xf numFmtId="0" fontId="19" fillId="0" borderId="0"/>
    <xf numFmtId="0" fontId="18" fillId="0" borderId="0" applyNumberFormat="0" applyFill="0" applyBorder="0" applyAlignment="0" applyProtection="0"/>
    <xf numFmtId="166" fontId="19" fillId="0" borderId="0" applyFont="0" applyFill="0" applyBorder="0" applyAlignment="0" applyProtection="0"/>
    <xf numFmtId="0" fontId="31" fillId="0" borderId="0"/>
    <xf numFmtId="43" fontId="19" fillId="0" borderId="0" applyFont="0" applyFill="0" applyBorder="0" applyAlignment="0" applyProtection="0"/>
    <xf numFmtId="0" fontId="31" fillId="0" borderId="0"/>
    <xf numFmtId="0" fontId="19" fillId="0" borderId="0"/>
    <xf numFmtId="44" fontId="28" fillId="0" borderId="0" applyFont="0" applyFill="0" applyBorder="0" applyAlignment="0" applyProtection="0"/>
    <xf numFmtId="0" fontId="28" fillId="0" borderId="0"/>
    <xf numFmtId="0" fontId="33" fillId="0" borderId="0"/>
    <xf numFmtId="167" fontId="19" fillId="0" borderId="0" applyFont="0" applyFill="0" applyBorder="0" applyAlignment="0" applyProtection="0"/>
    <xf numFmtId="167" fontId="19" fillId="0" borderId="0"/>
    <xf numFmtId="17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1" fillId="0" borderId="0"/>
    <xf numFmtId="0" fontId="31" fillId="0" borderId="0"/>
    <xf numFmtId="0" fontId="32" fillId="0" borderId="0"/>
    <xf numFmtId="181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44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28" fillId="0" borderId="0" applyFont="0" applyFill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" fillId="0" borderId="0"/>
    <xf numFmtId="4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9" borderId="2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9" borderId="2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0" fontId="19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32" fillId="0" borderId="0"/>
    <xf numFmtId="9" fontId="19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9" borderId="2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9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9" fillId="0" borderId="0"/>
    <xf numFmtId="0" fontId="32" fillId="0" borderId="0"/>
    <xf numFmtId="0" fontId="32" fillId="0" borderId="0"/>
    <xf numFmtId="17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9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2" fillId="0" borderId="0"/>
    <xf numFmtId="44" fontId="3" fillId="0" borderId="0" applyFont="0" applyFill="0" applyBorder="0" applyAlignment="0" applyProtection="0"/>
    <xf numFmtId="181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19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9" fillId="0" borderId="0"/>
    <xf numFmtId="0" fontId="28" fillId="0" borderId="0"/>
    <xf numFmtId="44" fontId="3" fillId="0" borderId="0" applyFont="0" applyFill="0" applyBorder="0" applyAlignment="0" applyProtection="0"/>
    <xf numFmtId="0" fontId="19" fillId="0" borderId="0"/>
    <xf numFmtId="43" fontId="24" fillId="0" borderId="0" applyFont="0" applyFill="0" applyBorder="0" applyAlignment="0" applyProtection="0"/>
    <xf numFmtId="181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" fillId="0" borderId="0"/>
    <xf numFmtId="0" fontId="3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/>
    <xf numFmtId="43" fontId="3" fillId="0" borderId="0" applyFont="0" applyFill="0" applyBorder="0" applyAlignment="0" applyProtection="0"/>
    <xf numFmtId="0" fontId="31" fillId="0" borderId="0"/>
    <xf numFmtId="44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4" fillId="0" borderId="0"/>
    <xf numFmtId="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9" borderId="2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9" borderId="2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9" borderId="23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9" borderId="23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9" borderId="2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9" borderId="2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9" borderId="2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9" borderId="2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9" borderId="2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2" fillId="0" borderId="0"/>
    <xf numFmtId="44" fontId="28" fillId="0" borderId="0" applyFont="0" applyFill="0" applyBorder="0" applyAlignment="0" applyProtection="0"/>
    <xf numFmtId="0" fontId="31" fillId="0" borderId="0"/>
    <xf numFmtId="0" fontId="19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/>
    <xf numFmtId="43" fontId="30" fillId="0" borderId="0" applyFont="0" applyFill="0" applyBorder="0" applyAlignment="0" applyProtection="0"/>
    <xf numFmtId="44" fontId="2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9" borderId="2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9" borderId="23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9" borderId="2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" fillId="0" borderId="0" applyFont="0" applyFill="0" applyBorder="0" applyAlignment="0" applyProtection="0"/>
    <xf numFmtId="0" fontId="30" fillId="0" borderId="0">
      <alignment vertical="top"/>
    </xf>
    <xf numFmtId="0" fontId="27" fillId="0" borderId="2" applyNumberFormat="0" applyFill="0" applyAlignment="0" applyProtection="0">
      <alignment vertical="top"/>
      <protection locked="0"/>
    </xf>
    <xf numFmtId="0" fontId="27" fillId="0" borderId="2" applyNumberFormat="0" applyFill="0" applyAlignment="0" applyProtection="0">
      <alignment vertical="top"/>
      <protection locked="0"/>
    </xf>
    <xf numFmtId="167" fontId="19" fillId="0" borderId="0"/>
    <xf numFmtId="0" fontId="3" fillId="0" borderId="0"/>
    <xf numFmtId="44" fontId="3" fillId="0" borderId="0" applyFont="0" applyFill="0" applyBorder="0" applyAlignment="0" applyProtection="0"/>
    <xf numFmtId="43" fontId="30" fillId="0" borderId="0" applyFont="0" applyFill="0" applyBorder="0" applyAlignment="0" applyProtection="0">
      <alignment vertical="top"/>
    </xf>
    <xf numFmtId="44" fontId="19" fillId="0" borderId="0" applyFont="0" applyFill="0" applyBorder="0" applyAlignment="0" applyProtection="0"/>
    <xf numFmtId="167" fontId="19" fillId="0" borderId="0"/>
    <xf numFmtId="0" fontId="30" fillId="0" borderId="0">
      <alignment vertical="top"/>
    </xf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9" fontId="3" fillId="0" borderId="0" applyFont="0" applyFill="0" applyBorder="0" applyAlignment="0" applyProtection="0"/>
    <xf numFmtId="179" fontId="19" fillId="0" borderId="0"/>
    <xf numFmtId="179" fontId="31" fillId="0" borderId="0"/>
    <xf numFmtId="179" fontId="32" fillId="0" borderId="0"/>
    <xf numFmtId="9" fontId="3" fillId="0" borderId="0" applyFont="0" applyFill="0" applyBorder="0" applyAlignment="0" applyProtection="0"/>
    <xf numFmtId="0" fontId="3" fillId="0" borderId="0"/>
    <xf numFmtId="0" fontId="3" fillId="9" borderId="23" applyNumberFormat="0" applyFont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167" fontId="19" fillId="0" borderId="0"/>
    <xf numFmtId="0" fontId="19" fillId="0" borderId="0"/>
    <xf numFmtId="167" fontId="19" fillId="0" borderId="0"/>
    <xf numFmtId="0" fontId="19" fillId="0" borderId="0"/>
    <xf numFmtId="167" fontId="19" fillId="0" borderId="0"/>
    <xf numFmtId="179" fontId="19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80" fontId="19" fillId="0" borderId="0" applyFont="0" applyFill="0" applyBorder="0" applyAlignment="0" applyProtection="0"/>
    <xf numFmtId="0" fontId="19" fillId="0" borderId="0"/>
    <xf numFmtId="0" fontId="3" fillId="0" borderId="0"/>
    <xf numFmtId="44" fontId="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80" fontId="19" fillId="0" borderId="0" applyFont="0" applyFill="0" applyBorder="0" applyAlignment="0" applyProtection="0"/>
    <xf numFmtId="0" fontId="19" fillId="0" borderId="0"/>
    <xf numFmtId="180" fontId="19" fillId="0" borderId="0" applyFont="0" applyFill="0" applyBorder="0" applyAlignment="0" applyProtection="0"/>
    <xf numFmtId="0" fontId="19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80" fontId="19" fillId="0" borderId="0" applyFont="0" applyFill="0" applyBorder="0" applyAlignment="0" applyProtection="0"/>
    <xf numFmtId="0" fontId="19" fillId="0" borderId="0"/>
    <xf numFmtId="0" fontId="3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0" fontId="3" fillId="12" borderId="0" applyNumberFormat="0" applyBorder="0" applyAlignment="0" applyProtection="0"/>
    <xf numFmtId="0" fontId="28" fillId="0" borderId="0"/>
    <xf numFmtId="44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9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27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9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4" fillId="0" borderId="0" applyNumberFormat="0" applyFill="0" applyBorder="0" applyProtection="0">
      <alignment horizontal="right" vertical="center"/>
    </xf>
    <xf numFmtId="0" fontId="32" fillId="0" borderId="0"/>
    <xf numFmtId="0" fontId="3" fillId="0" borderId="0"/>
    <xf numFmtId="0" fontId="3" fillId="9" borderId="23" applyNumberFormat="0" applyFont="0" applyAlignment="0" applyProtection="0"/>
    <xf numFmtId="44" fontId="3" fillId="0" borderId="0" applyFont="0" applyFill="0" applyBorder="0" applyAlignment="0" applyProtection="0"/>
    <xf numFmtId="0" fontId="19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9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27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9" borderId="23" applyNumberFormat="0" applyFont="0" applyAlignment="0" applyProtection="0"/>
    <xf numFmtId="43" fontId="3" fillId="0" borderId="0" applyFont="0" applyFill="0" applyBorder="0" applyAlignment="0" applyProtection="0"/>
    <xf numFmtId="0" fontId="3" fillId="24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2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24" borderId="0" applyNumberFormat="0" applyBorder="0" applyAlignment="0" applyProtection="0"/>
    <xf numFmtId="43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2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24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8" borderId="0" applyNumberFormat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44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20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9" fillId="0" borderId="0"/>
    <xf numFmtId="9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9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9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43" fontId="3" fillId="0" borderId="0" applyFont="0" applyFill="0" applyBorder="0" applyAlignment="0" applyProtection="0"/>
    <xf numFmtId="0" fontId="3" fillId="32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44" fontId="3" fillId="0" borderId="0" applyFont="0" applyFill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9" borderId="23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3" fontId="3" fillId="0" borderId="0" applyFont="0" applyFill="0" applyBorder="0" applyAlignment="0" applyProtection="0"/>
  </cellStyleXfs>
  <cellXfs count="301">
    <xf numFmtId="0" fontId="0" fillId="0" borderId="0" xfId="0"/>
    <xf numFmtId="0" fontId="0" fillId="2" borderId="0" xfId="0" applyFill="1"/>
    <xf numFmtId="0" fontId="0" fillId="0" borderId="0" xfId="0" applyFill="1"/>
    <xf numFmtId="0" fontId="2" fillId="2" borderId="0" xfId="0" applyFont="1" applyFill="1" applyAlignment="1"/>
    <xf numFmtId="0" fontId="0" fillId="0" borderId="0" xfId="0"/>
    <xf numFmtId="0" fontId="2" fillId="0" borderId="0" xfId="0" applyFont="1" applyFill="1" applyAlignment="1"/>
    <xf numFmtId="0" fontId="2" fillId="2" borderId="4" xfId="0" applyFont="1" applyFill="1" applyBorder="1" applyAlignment="1"/>
    <xf numFmtId="0" fontId="2" fillId="2" borderId="0" xfId="0" applyFont="1" applyFill="1" applyBorder="1" applyAlignment="1"/>
    <xf numFmtId="0" fontId="2" fillId="2" borderId="5" xfId="0" applyFont="1" applyFill="1" applyBorder="1" applyAlignment="1"/>
    <xf numFmtId="0" fontId="0" fillId="2" borderId="0" xfId="0" applyFill="1" applyProtection="1"/>
    <xf numFmtId="0" fontId="0" fillId="0" borderId="0" xfId="0" applyFill="1" applyProtection="1"/>
    <xf numFmtId="0" fontId="0" fillId="0" borderId="0" xfId="0" applyProtection="1"/>
    <xf numFmtId="0" fontId="2" fillId="2" borderId="0" xfId="0" applyFont="1" applyFill="1" applyAlignment="1" applyProtection="1"/>
    <xf numFmtId="0" fontId="37" fillId="55" borderId="26" xfId="0" applyFont="1" applyFill="1" applyBorder="1" applyAlignment="1" applyProtection="1">
      <alignment horizontal="center"/>
      <protection locked="0"/>
    </xf>
    <xf numFmtId="0" fontId="37" fillId="55" borderId="27" xfId="0" applyFont="1" applyFill="1" applyBorder="1" applyAlignment="1" applyProtection="1">
      <alignment horizontal="center"/>
      <protection locked="0"/>
    </xf>
    <xf numFmtId="0" fontId="37" fillId="55" borderId="28" xfId="0" applyFont="1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0" fillId="55" borderId="0" xfId="0" applyFill="1" applyProtection="1">
      <protection locked="0"/>
    </xf>
    <xf numFmtId="0" fontId="37" fillId="55" borderId="29" xfId="0" applyFont="1" applyFill="1" applyBorder="1" applyAlignment="1" applyProtection="1">
      <alignment horizontal="center"/>
      <protection locked="0"/>
    </xf>
    <xf numFmtId="0" fontId="37" fillId="55" borderId="30" xfId="0" applyFont="1" applyFill="1" applyBorder="1" applyAlignment="1" applyProtection="1">
      <alignment horizontal="center"/>
      <protection locked="0"/>
    </xf>
    <xf numFmtId="0" fontId="37" fillId="55" borderId="31" xfId="0" applyFont="1" applyFill="1" applyBorder="1" applyAlignment="1" applyProtection="1">
      <alignment horizontal="center"/>
      <protection locked="0"/>
    </xf>
    <xf numFmtId="0" fontId="14" fillId="55" borderId="32" xfId="0" applyFont="1" applyFill="1" applyBorder="1" applyAlignment="1" applyProtection="1">
      <alignment horizontal="center"/>
      <protection locked="0"/>
    </xf>
    <xf numFmtId="0" fontId="14" fillId="55" borderId="33" xfId="0" applyFont="1" applyFill="1" applyBorder="1" applyAlignment="1" applyProtection="1">
      <alignment horizontal="center"/>
      <protection locked="0"/>
    </xf>
    <xf numFmtId="0" fontId="14" fillId="55" borderId="34" xfId="0" applyFont="1" applyFill="1" applyBorder="1" applyAlignment="1" applyProtection="1">
      <alignment horizontal="center"/>
      <protection locked="0"/>
    </xf>
    <xf numFmtId="0" fontId="14" fillId="55" borderId="32" xfId="0" applyFont="1" applyFill="1" applyBorder="1" applyAlignment="1" applyProtection="1">
      <alignment horizontal="center" vertical="center" wrapText="1"/>
      <protection locked="0"/>
    </xf>
    <xf numFmtId="0" fontId="14" fillId="55" borderId="33" xfId="0" applyFont="1" applyFill="1" applyBorder="1" applyAlignment="1" applyProtection="1">
      <alignment horizontal="center" vertical="center" wrapText="1"/>
      <protection locked="0"/>
    </xf>
    <xf numFmtId="0" fontId="14" fillId="55" borderId="34" xfId="0" applyFont="1" applyFill="1" applyBorder="1" applyAlignment="1" applyProtection="1">
      <alignment horizontal="center" vertical="center" wrapText="1"/>
      <protection locked="0"/>
    </xf>
    <xf numFmtId="0" fontId="14" fillId="55" borderId="25" xfId="0" applyFont="1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3" fontId="0" fillId="2" borderId="14" xfId="0" applyNumberFormat="1" applyFill="1" applyBorder="1" applyProtection="1">
      <protection locked="0"/>
    </xf>
    <xf numFmtId="3" fontId="0" fillId="2" borderId="14" xfId="6321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3" fontId="0" fillId="2" borderId="12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3" fontId="0" fillId="2" borderId="12" xfId="6321" applyNumberFormat="1" applyFont="1" applyFill="1" applyBorder="1" applyProtection="1">
      <protection locked="0"/>
    </xf>
    <xf numFmtId="0" fontId="36" fillId="15" borderId="9" xfId="6140" applyFont="1" applyBorder="1" applyProtection="1">
      <protection locked="0"/>
    </xf>
    <xf numFmtId="0" fontId="35" fillId="15" borderId="10" xfId="6140" applyFont="1" applyBorder="1" applyProtection="1">
      <protection locked="0"/>
    </xf>
    <xf numFmtId="0" fontId="35" fillId="15" borderId="11" xfId="6140" applyFont="1" applyBorder="1" applyProtection="1">
      <protection locked="0"/>
    </xf>
    <xf numFmtId="3" fontId="35" fillId="15" borderId="12" xfId="6321" applyNumberFormat="1" applyFont="1" applyFill="1" applyBorder="1" applyProtection="1">
      <protection locked="0"/>
    </xf>
    <xf numFmtId="0" fontId="35" fillId="15" borderId="9" xfId="6140" applyFont="1" applyBorder="1" applyProtection="1">
      <protection locked="0"/>
    </xf>
    <xf numFmtId="0" fontId="36" fillId="56" borderId="9" xfId="0" applyFont="1" applyFill="1" applyBorder="1" applyProtection="1">
      <protection locked="0"/>
    </xf>
    <xf numFmtId="0" fontId="35" fillId="56" borderId="10" xfId="0" applyFont="1" applyFill="1" applyBorder="1" applyProtection="1">
      <protection locked="0"/>
    </xf>
    <xf numFmtId="0" fontId="35" fillId="56" borderId="11" xfId="0" applyFont="1" applyFill="1" applyBorder="1" applyProtection="1">
      <protection locked="0"/>
    </xf>
    <xf numFmtId="4" fontId="50" fillId="56" borderId="38" xfId="6321" applyNumberFormat="1" applyFont="1" applyFill="1" applyBorder="1" applyAlignment="1" applyProtection="1">
      <alignment horizontal="right" vertical="center" wrapText="1"/>
      <protection locked="0"/>
    </xf>
    <xf numFmtId="0" fontId="35" fillId="2" borderId="9" xfId="0" applyFont="1" applyFill="1" applyBorder="1" applyProtection="1">
      <protection locked="0"/>
    </xf>
    <xf numFmtId="0" fontId="35" fillId="2" borderId="10" xfId="0" applyFont="1" applyFill="1" applyBorder="1" applyProtection="1">
      <protection locked="0"/>
    </xf>
    <xf numFmtId="0" fontId="35" fillId="2" borderId="11" xfId="0" applyFont="1" applyFill="1" applyBorder="1" applyProtection="1">
      <protection locked="0"/>
    </xf>
    <xf numFmtId="4" fontId="35" fillId="2" borderId="9" xfId="6321" applyNumberFormat="1" applyFont="1" applyFill="1" applyBorder="1" applyProtection="1">
      <protection locked="0"/>
    </xf>
    <xf numFmtId="4" fontId="50" fillId="0" borderId="12" xfId="6321" applyNumberFormat="1" applyFont="1" applyBorder="1" applyAlignment="1" applyProtection="1">
      <alignment horizontal="right" vertical="center" wrapText="1"/>
      <protection locked="0"/>
    </xf>
    <xf numFmtId="4" fontId="50" fillId="0" borderId="0" xfId="6321" applyNumberFormat="1" applyFont="1" applyBorder="1" applyAlignment="1" applyProtection="1">
      <alignment horizontal="right" vertical="center" wrapText="1"/>
      <protection locked="0"/>
    </xf>
    <xf numFmtId="4" fontId="50" fillId="2" borderId="12" xfId="6321" applyNumberFormat="1" applyFont="1" applyFill="1" applyBorder="1" applyProtection="1">
      <protection locked="0"/>
    </xf>
    <xf numFmtId="4" fontId="35" fillId="2" borderId="12" xfId="6321" applyNumberFormat="1" applyFont="1" applyFill="1" applyBorder="1" applyProtection="1">
      <protection locked="0"/>
    </xf>
    <xf numFmtId="0" fontId="36" fillId="56" borderId="10" xfId="0" applyFont="1" applyFill="1" applyBorder="1" applyProtection="1">
      <protection locked="0"/>
    </xf>
    <xf numFmtId="0" fontId="36" fillId="56" borderId="11" xfId="0" applyFont="1" applyFill="1" applyBorder="1" applyProtection="1">
      <protection locked="0"/>
    </xf>
    <xf numFmtId="4" fontId="35" fillId="0" borderId="12" xfId="6321" applyNumberFormat="1" applyFont="1" applyFill="1" applyBorder="1" applyProtection="1">
      <protection locked="0"/>
    </xf>
    <xf numFmtId="0" fontId="35" fillId="56" borderId="9" xfId="0" applyFont="1" applyFill="1" applyBorder="1" applyProtection="1">
      <protection locked="0"/>
    </xf>
    <xf numFmtId="0" fontId="35" fillId="15" borderId="9" xfId="5583" applyFont="1" applyBorder="1" applyProtection="1">
      <protection locked="0"/>
    </xf>
    <xf numFmtId="0" fontId="35" fillId="15" borderId="10" xfId="5583" applyFont="1" applyBorder="1" applyProtection="1">
      <protection locked="0"/>
    </xf>
    <xf numFmtId="0" fontId="35" fillId="15" borderId="11" xfId="5583" applyFont="1" applyBorder="1" applyProtection="1">
      <protection locked="0"/>
    </xf>
    <xf numFmtId="4" fontId="49" fillId="57" borderId="38" xfId="6321" applyNumberFormat="1" applyFont="1" applyFill="1" applyBorder="1" applyAlignment="1" applyProtection="1">
      <alignment horizontal="right" vertical="center" wrapText="1"/>
      <protection locked="0"/>
    </xf>
    <xf numFmtId="4" fontId="35" fillId="15" borderId="12" xfId="6321" applyNumberFormat="1" applyFont="1" applyFill="1" applyBorder="1" applyProtection="1">
      <protection locked="0"/>
    </xf>
    <xf numFmtId="0" fontId="35" fillId="15" borderId="10" xfId="4929" applyFont="1" applyBorder="1" applyProtection="1">
      <protection locked="0"/>
    </xf>
    <xf numFmtId="0" fontId="35" fillId="15" borderId="11" xfId="4929" applyFont="1" applyBorder="1" applyProtection="1">
      <protection locked="0"/>
    </xf>
    <xf numFmtId="0" fontId="35" fillId="15" borderId="9" xfId="5320" applyFont="1" applyBorder="1" applyProtection="1">
      <protection locked="0"/>
    </xf>
    <xf numFmtId="0" fontId="35" fillId="15" borderId="10" xfId="5320" applyFont="1" applyBorder="1" applyProtection="1">
      <protection locked="0"/>
    </xf>
    <xf numFmtId="0" fontId="35" fillId="15" borderId="11" xfId="5320" applyFont="1" applyBorder="1" applyProtection="1">
      <protection locked="0"/>
    </xf>
    <xf numFmtId="0" fontId="35" fillId="15" borderId="9" xfId="4929" applyFont="1" applyBorder="1" applyProtection="1">
      <protection locked="0"/>
    </xf>
    <xf numFmtId="4" fontId="50" fillId="57" borderId="12" xfId="6321" applyNumberFormat="1" applyFont="1" applyFill="1" applyBorder="1" applyAlignment="1" applyProtection="1">
      <alignment horizontal="right" vertical="center" wrapText="1"/>
      <protection locked="0"/>
    </xf>
    <xf numFmtId="4" fontId="50" fillId="0" borderId="38" xfId="6321" applyNumberFormat="1" applyFont="1" applyBorder="1" applyAlignment="1" applyProtection="1">
      <alignment horizontal="right" vertical="center" wrapText="1"/>
      <protection locked="0"/>
    </xf>
    <xf numFmtId="0" fontId="35" fillId="15" borderId="9" xfId="940" applyFont="1" applyBorder="1" applyProtection="1">
      <protection locked="0"/>
    </xf>
    <xf numFmtId="0" fontId="35" fillId="15" borderId="10" xfId="940" applyFont="1" applyBorder="1" applyProtection="1">
      <protection locked="0"/>
    </xf>
    <xf numFmtId="0" fontId="35" fillId="15" borderId="11" xfId="940" applyFont="1" applyBorder="1" applyProtection="1">
      <protection locked="0"/>
    </xf>
    <xf numFmtId="0" fontId="35" fillId="2" borderId="9" xfId="0" applyFont="1" applyFill="1" applyBorder="1" applyAlignment="1" applyProtection="1">
      <alignment horizontal="left"/>
      <protection locked="0"/>
    </xf>
    <xf numFmtId="0" fontId="35" fillId="2" borderId="10" xfId="0" applyFont="1" applyFill="1" applyBorder="1" applyAlignment="1" applyProtection="1">
      <alignment horizontal="left"/>
      <protection locked="0"/>
    </xf>
    <xf numFmtId="0" fontId="35" fillId="2" borderId="11" xfId="0" applyFont="1" applyFill="1" applyBorder="1" applyAlignment="1" applyProtection="1">
      <alignment horizontal="left"/>
      <protection locked="0"/>
    </xf>
    <xf numFmtId="4" fontId="49" fillId="57" borderId="12" xfId="6321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38" fillId="55" borderId="32" xfId="0" applyFont="1" applyFill="1" applyBorder="1" applyAlignment="1" applyProtection="1">
      <alignment horizontal="center"/>
      <protection locked="0"/>
    </xf>
    <xf numFmtId="0" fontId="38" fillId="55" borderId="33" xfId="0" applyFont="1" applyFill="1" applyBorder="1" applyAlignment="1" applyProtection="1">
      <alignment horizontal="center"/>
      <protection locked="0"/>
    </xf>
    <xf numFmtId="0" fontId="38" fillId="55" borderId="34" xfId="0" applyFont="1" applyFill="1" applyBorder="1" applyAlignment="1" applyProtection="1">
      <alignment horizontal="center"/>
      <protection locked="0"/>
    </xf>
    <xf numFmtId="0" fontId="39" fillId="55" borderId="35" xfId="0" applyFont="1" applyFill="1" applyBorder="1" applyAlignment="1" applyProtection="1">
      <alignment horizontal="center" vertical="center" wrapText="1"/>
      <protection locked="0"/>
    </xf>
    <xf numFmtId="0" fontId="39" fillId="55" borderId="36" xfId="0" applyFont="1" applyFill="1" applyBorder="1" applyAlignment="1" applyProtection="1">
      <alignment horizontal="center" vertical="center" wrapText="1"/>
      <protection locked="0"/>
    </xf>
    <xf numFmtId="0" fontId="39" fillId="55" borderId="37" xfId="0" applyFont="1" applyFill="1" applyBorder="1" applyAlignment="1" applyProtection="1">
      <alignment horizontal="center" vertical="center" wrapText="1"/>
      <protection locked="0"/>
    </xf>
    <xf numFmtId="0" fontId="39" fillId="55" borderId="25" xfId="0" applyFont="1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Protection="1">
      <protection locked="0"/>
    </xf>
    <xf numFmtId="0" fontId="0" fillId="56" borderId="10" xfId="0" applyFill="1" applyBorder="1" applyProtection="1">
      <protection locked="0"/>
    </xf>
    <xf numFmtId="0" fontId="0" fillId="56" borderId="11" xfId="0" applyFill="1" applyBorder="1" applyProtection="1">
      <protection locked="0"/>
    </xf>
    <xf numFmtId="4" fontId="0" fillId="0" borderId="12" xfId="6321" applyNumberFormat="1" applyFont="1" applyFill="1" applyBorder="1" applyProtection="1">
      <protection locked="0"/>
    </xf>
    <xf numFmtId="0" fontId="36" fillId="57" borderId="9" xfId="0" applyFont="1" applyFill="1" applyBorder="1" applyProtection="1">
      <protection locked="0"/>
    </xf>
    <xf numFmtId="0" fontId="0" fillId="57" borderId="10" xfId="0" applyFill="1" applyBorder="1" applyProtection="1">
      <protection locked="0"/>
    </xf>
    <xf numFmtId="0" fontId="0" fillId="57" borderId="11" xfId="0" applyFill="1" applyBorder="1" applyProtection="1">
      <protection locked="0"/>
    </xf>
    <xf numFmtId="4" fontId="0" fillId="57" borderId="12" xfId="6321" applyNumberFormat="1" applyFont="1" applyFill="1" applyBorder="1" applyProtection="1">
      <protection locked="0"/>
    </xf>
    <xf numFmtId="4" fontId="0" fillId="2" borderId="12" xfId="6321" applyNumberFormat="1" applyFont="1" applyFill="1" applyBorder="1" applyProtection="1">
      <protection locked="0"/>
    </xf>
    <xf numFmtId="0" fontId="35" fillId="0" borderId="9" xfId="0" applyFont="1" applyFill="1" applyBorder="1" applyProtection="1">
      <protection locked="0"/>
    </xf>
    <xf numFmtId="0" fontId="0" fillId="0" borderId="10" xfId="0" applyFon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45" fillId="57" borderId="10" xfId="0" applyFont="1" applyFill="1" applyBorder="1" applyProtection="1">
      <protection locked="0"/>
    </xf>
    <xf numFmtId="0" fontId="45" fillId="57" borderId="11" xfId="0" applyFont="1" applyFill="1" applyBorder="1" applyProtection="1">
      <protection locked="0"/>
    </xf>
    <xf numFmtId="4" fontId="53" fillId="57" borderId="12" xfId="0" applyNumberFormat="1" applyFont="1" applyFill="1" applyBorder="1" applyAlignment="1" applyProtection="1">
      <alignment horizontal="right" vertical="center" wrapText="1"/>
      <protection locked="0"/>
    </xf>
    <xf numFmtId="4" fontId="1" fillId="57" borderId="12" xfId="6321" applyNumberFormat="1" applyFont="1" applyFill="1" applyBorder="1" applyProtection="1">
      <protection locked="0"/>
    </xf>
    <xf numFmtId="0" fontId="36" fillId="2" borderId="9" xfId="0" applyFon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0" xfId="0" applyFill="1" applyBorder="1" applyProtection="1">
      <protection locked="0"/>
    </xf>
    <xf numFmtId="3" fontId="0" fillId="2" borderId="0" xfId="0" applyNumberFormat="1" applyFill="1" applyBorder="1" applyProtection="1">
      <protection locked="0"/>
    </xf>
    <xf numFmtId="3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1" fillId="55" borderId="12" xfId="0" applyFont="1" applyFill="1" applyBorder="1" applyAlignment="1" applyProtection="1">
      <alignment horizontal="center" wrapText="1"/>
      <protection locked="0"/>
    </xf>
    <xf numFmtId="0" fontId="1" fillId="55" borderId="12" xfId="0" applyFont="1" applyFill="1" applyBorder="1" applyAlignment="1" applyProtection="1">
      <alignment horizontal="center" wrapText="1"/>
      <protection locked="0"/>
    </xf>
    <xf numFmtId="0" fontId="0" fillId="2" borderId="12" xfId="0" applyFill="1" applyBorder="1" applyProtection="1">
      <protection locked="0"/>
    </xf>
    <xf numFmtId="185" fontId="0" fillId="2" borderId="12" xfId="0" applyNumberFormat="1" applyFill="1" applyBorder="1" applyProtection="1">
      <protection locked="0"/>
    </xf>
    <xf numFmtId="0" fontId="39" fillId="55" borderId="0" xfId="0" applyFont="1" applyFill="1" applyAlignment="1" applyProtection="1">
      <alignment horizontal="center"/>
      <protection locked="0"/>
    </xf>
    <xf numFmtId="0" fontId="14" fillId="55" borderId="12" xfId="0" applyFont="1" applyFill="1" applyBorder="1" applyAlignment="1" applyProtection="1">
      <alignment horizontal="center"/>
      <protection locked="0"/>
    </xf>
    <xf numFmtId="0" fontId="14" fillId="55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wrapText="1"/>
      <protection locked="0"/>
    </xf>
    <xf numFmtId="0" fontId="0" fillId="0" borderId="0" xfId="0" applyFill="1" applyAlignment="1" applyProtection="1">
      <alignment wrapText="1"/>
      <protection locked="0"/>
    </xf>
    <xf numFmtId="0" fontId="43" fillId="56" borderId="12" xfId="0" applyFont="1" applyFill="1" applyBorder="1" applyAlignment="1" applyProtection="1">
      <alignment wrapText="1"/>
      <protection locked="0"/>
    </xf>
    <xf numFmtId="0" fontId="0" fillId="0" borderId="12" xfId="0" applyFill="1" applyBorder="1" applyProtection="1">
      <protection locked="0"/>
    </xf>
    <xf numFmtId="43" fontId="0" fillId="0" borderId="12" xfId="6321" applyFont="1" applyFill="1" applyBorder="1" applyProtection="1">
      <protection locked="0"/>
    </xf>
    <xf numFmtId="0" fontId="43" fillId="2" borderId="12" xfId="0" applyFont="1" applyFill="1" applyBorder="1" applyAlignment="1" applyProtection="1">
      <alignment wrapText="1"/>
      <protection locked="0"/>
    </xf>
    <xf numFmtId="43" fontId="0" fillId="2" borderId="12" xfId="6321" applyFont="1" applyFill="1" applyBorder="1" applyProtection="1">
      <protection locked="0"/>
    </xf>
    <xf numFmtId="0" fontId="0" fillId="2" borderId="0" xfId="0" applyFill="1" applyAlignment="1" applyProtection="1">
      <protection locked="0"/>
    </xf>
    <xf numFmtId="0" fontId="39" fillId="55" borderId="9" xfId="0" applyFont="1" applyFill="1" applyBorder="1" applyAlignment="1" applyProtection="1">
      <alignment horizontal="center"/>
      <protection locked="0"/>
    </xf>
    <xf numFmtId="0" fontId="39" fillId="55" borderId="10" xfId="0" applyFont="1" applyFill="1" applyBorder="1" applyAlignment="1" applyProtection="1">
      <alignment horizontal="center"/>
      <protection locked="0"/>
    </xf>
    <xf numFmtId="0" fontId="39" fillId="55" borderId="11" xfId="0" applyFont="1" applyFill="1" applyBorder="1" applyAlignment="1" applyProtection="1">
      <alignment horizontal="center"/>
      <protection locked="0"/>
    </xf>
    <xf numFmtId="0" fontId="17" fillId="55" borderId="4" xfId="0" applyFont="1" applyFill="1" applyBorder="1" applyAlignment="1" applyProtection="1">
      <alignment horizontal="center"/>
      <protection locked="0"/>
    </xf>
    <xf numFmtId="0" fontId="17" fillId="55" borderId="0" xfId="0" applyFont="1" applyFill="1" applyBorder="1" applyAlignment="1" applyProtection="1">
      <alignment horizontal="center"/>
      <protection locked="0"/>
    </xf>
    <xf numFmtId="0" fontId="17" fillId="55" borderId="5" xfId="0" applyFont="1" applyFill="1" applyBorder="1" applyAlignment="1" applyProtection="1">
      <alignment horizontal="center"/>
      <protection locked="0"/>
    </xf>
    <xf numFmtId="0" fontId="17" fillId="55" borderId="6" xfId="0" applyFont="1" applyFill="1" applyBorder="1" applyAlignment="1" applyProtection="1">
      <alignment horizontal="center"/>
      <protection locked="0"/>
    </xf>
    <xf numFmtId="0" fontId="17" fillId="55" borderId="7" xfId="0" applyFont="1" applyFill="1" applyBorder="1" applyAlignment="1" applyProtection="1">
      <alignment horizontal="center"/>
      <protection locked="0"/>
    </xf>
    <xf numFmtId="0" fontId="17" fillId="55" borderId="8" xfId="0" applyFont="1" applyFill="1" applyBorder="1" applyAlignment="1" applyProtection="1">
      <alignment horizontal="center"/>
      <protection locked="0"/>
    </xf>
    <xf numFmtId="0" fontId="43" fillId="56" borderId="13" xfId="0" applyFont="1" applyFill="1" applyBorder="1" applyAlignment="1" applyProtection="1">
      <alignment wrapText="1"/>
      <protection locked="0"/>
    </xf>
    <xf numFmtId="4" fontId="52" fillId="0" borderId="15" xfId="0" applyNumberFormat="1" applyFont="1" applyBorder="1" applyAlignment="1" applyProtection="1">
      <alignment vertical="center" wrapText="1"/>
      <protection locked="0"/>
    </xf>
    <xf numFmtId="4" fontId="52" fillId="0" borderId="3" xfId="0" applyNumberFormat="1" applyFont="1" applyBorder="1" applyAlignment="1" applyProtection="1">
      <alignment vertical="center" wrapText="1"/>
      <protection locked="0"/>
    </xf>
    <xf numFmtId="0" fontId="43" fillId="0" borderId="13" xfId="0" applyFont="1" applyFill="1" applyBorder="1" applyAlignment="1" applyProtection="1">
      <alignment wrapText="1"/>
      <protection locked="0"/>
    </xf>
    <xf numFmtId="4" fontId="51" fillId="0" borderId="13" xfId="0" applyNumberFormat="1" applyFont="1" applyBorder="1" applyAlignment="1" applyProtection="1">
      <alignment vertical="center" wrapText="1"/>
      <protection locked="0"/>
    </xf>
    <xf numFmtId="4" fontId="51" fillId="0" borderId="5" xfId="0" applyNumberFormat="1" applyFont="1" applyBorder="1" applyAlignment="1" applyProtection="1">
      <alignment vertical="center" wrapText="1"/>
      <protection locked="0"/>
    </xf>
    <xf numFmtId="4" fontId="0" fillId="0" borderId="13" xfId="6321" applyNumberFormat="1" applyFont="1" applyFill="1" applyBorder="1" applyProtection="1">
      <protection locked="0"/>
    </xf>
    <xf numFmtId="4" fontId="0" fillId="0" borderId="5" xfId="6321" applyNumberFormat="1" applyFont="1" applyFill="1" applyBorder="1" applyProtection="1">
      <protection locked="0"/>
    </xf>
    <xf numFmtId="4" fontId="52" fillId="0" borderId="13" xfId="0" applyNumberFormat="1" applyFont="1" applyBorder="1" applyAlignment="1" applyProtection="1">
      <alignment vertical="center" wrapText="1"/>
      <protection locked="0"/>
    </xf>
    <xf numFmtId="4" fontId="52" fillId="0" borderId="5" xfId="0" applyNumberFormat="1" applyFont="1" applyBorder="1" applyAlignment="1" applyProtection="1">
      <alignment vertical="center" wrapText="1"/>
      <protection locked="0"/>
    </xf>
    <xf numFmtId="4" fontId="51" fillId="0" borderId="13" xfId="0" applyNumberFormat="1" applyFont="1" applyFill="1" applyBorder="1" applyAlignment="1" applyProtection="1">
      <alignment vertical="center" wrapText="1"/>
      <protection locked="0"/>
    </xf>
    <xf numFmtId="4" fontId="51" fillId="0" borderId="5" xfId="0" applyNumberFormat="1" applyFont="1" applyFill="1" applyBorder="1" applyAlignment="1" applyProtection="1">
      <alignment vertical="center" wrapText="1"/>
      <protection locked="0"/>
    </xf>
    <xf numFmtId="4" fontId="54" fillId="0" borderId="13" xfId="0" applyNumberFormat="1" applyFont="1" applyFill="1" applyBorder="1" applyAlignment="1" applyProtection="1">
      <alignment vertical="center" wrapText="1"/>
      <protection locked="0"/>
    </xf>
    <xf numFmtId="0" fontId="43" fillId="0" borderId="14" xfId="0" applyFont="1" applyFill="1" applyBorder="1" applyAlignment="1" applyProtection="1">
      <alignment wrapText="1"/>
      <protection locked="0"/>
    </xf>
    <xf numFmtId="4" fontId="54" fillId="0" borderId="14" xfId="0" applyNumberFormat="1" applyFont="1" applyFill="1" applyBorder="1" applyAlignment="1" applyProtection="1">
      <alignment vertical="center" wrapText="1"/>
      <protection locked="0"/>
    </xf>
    <xf numFmtId="4" fontId="51" fillId="0" borderId="14" xfId="0" applyNumberFormat="1" applyFont="1" applyFill="1" applyBorder="1" applyAlignment="1" applyProtection="1">
      <alignment vertical="center" wrapText="1"/>
      <protection locked="0"/>
    </xf>
    <xf numFmtId="4" fontId="51" fillId="0" borderId="8" xfId="0" applyNumberFormat="1" applyFont="1" applyFill="1" applyBorder="1" applyAlignment="1" applyProtection="1">
      <alignment vertical="center" wrapText="1"/>
      <protection locked="0"/>
    </xf>
    <xf numFmtId="0" fontId="14" fillId="55" borderId="12" xfId="0" applyFont="1" applyFill="1" applyBorder="1" applyAlignment="1" applyProtection="1">
      <alignment horizontal="center"/>
      <protection locked="0"/>
    </xf>
    <xf numFmtId="0" fontId="43" fillId="0" borderId="13" xfId="0" applyFont="1" applyFill="1" applyBorder="1" applyProtection="1">
      <protection locked="0"/>
    </xf>
    <xf numFmtId="4" fontId="0" fillId="0" borderId="15" xfId="6321" applyNumberFormat="1" applyFont="1" applyFill="1" applyBorder="1" applyProtection="1">
      <protection locked="0"/>
    </xf>
    <xf numFmtId="0" fontId="43" fillId="0" borderId="14" xfId="0" applyFont="1" applyFill="1" applyBorder="1" applyProtection="1">
      <protection locked="0"/>
    </xf>
    <xf numFmtId="4" fontId="51" fillId="0" borderId="39" xfId="0" applyNumberFormat="1" applyFont="1" applyFill="1" applyBorder="1" applyAlignment="1" applyProtection="1">
      <alignment vertical="center" wrapText="1"/>
      <protection locked="0"/>
    </xf>
    <xf numFmtId="4" fontId="51" fillId="0" borderId="40" xfId="0" applyNumberFormat="1" applyFont="1" applyFill="1" applyBorder="1" applyAlignment="1" applyProtection="1">
      <alignment vertical="center" wrapText="1"/>
      <protection locked="0"/>
    </xf>
    <xf numFmtId="0" fontId="43" fillId="0" borderId="15" xfId="0" applyFont="1" applyFill="1" applyBorder="1" applyAlignment="1" applyProtection="1">
      <alignment wrapText="1"/>
      <protection locked="0"/>
    </xf>
    <xf numFmtId="2" fontId="0" fillId="0" borderId="15" xfId="6321" applyNumberFormat="1" applyFont="1" applyFill="1" applyBorder="1" applyProtection="1">
      <protection locked="0"/>
    </xf>
    <xf numFmtId="2" fontId="0" fillId="0" borderId="13" xfId="6321" applyNumberFormat="1" applyFont="1" applyFill="1" applyBorder="1" applyProtection="1">
      <protection locked="0"/>
    </xf>
    <xf numFmtId="2" fontId="0" fillId="0" borderId="14" xfId="6321" applyNumberFormat="1" applyFont="1" applyFill="1" applyBorder="1" applyProtection="1">
      <protection locked="0"/>
    </xf>
    <xf numFmtId="0" fontId="14" fillId="55" borderId="11" xfId="0" applyFont="1" applyFill="1" applyBorder="1" applyAlignment="1" applyProtection="1">
      <alignment horizontal="center" vertical="center" wrapText="1"/>
      <protection locked="0"/>
    </xf>
    <xf numFmtId="0" fontId="43" fillId="0" borderId="15" xfId="0" applyFont="1" applyFill="1" applyBorder="1" applyProtection="1">
      <protection locked="0"/>
    </xf>
    <xf numFmtId="0" fontId="43" fillId="0" borderId="13" xfId="0" applyFont="1" applyFill="1" applyBorder="1" applyAlignment="1" applyProtection="1">
      <alignment horizontal="left"/>
      <protection locked="0"/>
    </xf>
    <xf numFmtId="0" fontId="43" fillId="0" borderId="1" xfId="0" applyFont="1" applyFill="1" applyBorder="1" applyAlignment="1" applyProtection="1">
      <alignment wrapText="1"/>
      <protection locked="0"/>
    </xf>
    <xf numFmtId="0" fontId="43" fillId="0" borderId="4" xfId="0" applyFont="1" applyFill="1" applyBorder="1" applyAlignment="1" applyProtection="1">
      <alignment wrapText="1"/>
      <protection locked="0"/>
    </xf>
    <xf numFmtId="0" fontId="43" fillId="0" borderId="6" xfId="0" applyFont="1" applyFill="1" applyBorder="1" applyAlignment="1" applyProtection="1">
      <alignment wrapText="1"/>
      <protection locked="0"/>
    </xf>
    <xf numFmtId="0" fontId="42" fillId="0" borderId="0" xfId="0" applyFont="1" applyAlignment="1" applyProtection="1">
      <protection locked="0"/>
    </xf>
    <xf numFmtId="0" fontId="39" fillId="55" borderId="1" xfId="0" applyFont="1" applyFill="1" applyBorder="1" applyAlignment="1" applyProtection="1">
      <alignment horizontal="center" wrapText="1"/>
      <protection locked="0"/>
    </xf>
    <xf numFmtId="0" fontId="39" fillId="55" borderId="2" xfId="0" applyFont="1" applyFill="1" applyBorder="1" applyAlignment="1" applyProtection="1">
      <alignment horizontal="center" wrapText="1"/>
      <protection locked="0"/>
    </xf>
    <xf numFmtId="0" fontId="39" fillId="55" borderId="3" xfId="0" applyFont="1" applyFill="1" applyBorder="1" applyAlignment="1" applyProtection="1">
      <alignment horizontal="center" wrapText="1"/>
      <protection locked="0"/>
    </xf>
    <xf numFmtId="0" fontId="39" fillId="55" borderId="4" xfId="0" applyFont="1" applyFill="1" applyBorder="1" applyAlignment="1" applyProtection="1">
      <alignment horizontal="center" wrapText="1"/>
      <protection locked="0"/>
    </xf>
    <xf numFmtId="0" fontId="39" fillId="55" borderId="0" xfId="0" applyFont="1" applyFill="1" applyBorder="1" applyAlignment="1" applyProtection="1">
      <alignment horizontal="center" wrapText="1"/>
      <protection locked="0"/>
    </xf>
    <xf numFmtId="0" fontId="39" fillId="55" borderId="5" xfId="0" applyFont="1" applyFill="1" applyBorder="1" applyAlignment="1" applyProtection="1">
      <alignment horizontal="center" wrapText="1"/>
      <protection locked="0"/>
    </xf>
    <xf numFmtId="0" fontId="39" fillId="55" borderId="6" xfId="0" applyFont="1" applyFill="1" applyBorder="1" applyAlignment="1" applyProtection="1">
      <alignment horizontal="center" wrapText="1"/>
      <protection locked="0"/>
    </xf>
    <xf numFmtId="0" fontId="39" fillId="55" borderId="7" xfId="0" applyFont="1" applyFill="1" applyBorder="1" applyAlignment="1" applyProtection="1">
      <alignment horizontal="center" wrapText="1"/>
      <protection locked="0"/>
    </xf>
    <xf numFmtId="0" fontId="39" fillId="55" borderId="8" xfId="0" applyFont="1" applyFill="1" applyBorder="1" applyAlignment="1" applyProtection="1">
      <alignment horizontal="center" wrapText="1"/>
      <protection locked="0"/>
    </xf>
    <xf numFmtId="0" fontId="14" fillId="55" borderId="15" xfId="0" applyFont="1" applyFill="1" applyBorder="1" applyAlignment="1" applyProtection="1">
      <alignment horizontal="center" vertical="center" wrapText="1"/>
      <protection locked="0"/>
    </xf>
    <xf numFmtId="0" fontId="14" fillId="55" borderId="9" xfId="0" applyFont="1" applyFill="1" applyBorder="1" applyAlignment="1" applyProtection="1">
      <alignment horizontal="center" vertical="center"/>
      <protection locked="0"/>
    </xf>
    <xf numFmtId="0" fontId="14" fillId="55" borderId="10" xfId="0" applyFont="1" applyFill="1" applyBorder="1" applyAlignment="1" applyProtection="1">
      <alignment horizontal="center" vertical="center"/>
      <protection locked="0"/>
    </xf>
    <xf numFmtId="0" fontId="14" fillId="55" borderId="11" xfId="0" applyFont="1" applyFill="1" applyBorder="1" applyAlignment="1" applyProtection="1">
      <alignment horizontal="center" vertical="center"/>
      <protection locked="0"/>
    </xf>
    <xf numFmtId="0" fontId="14" fillId="55" borderId="14" xfId="0" applyFont="1" applyFill="1" applyBorder="1" applyAlignment="1" applyProtection="1">
      <alignment horizontal="center" vertical="center" wrapText="1"/>
      <protection locked="0"/>
    </xf>
    <xf numFmtId="0" fontId="14" fillId="55" borderId="12" xfId="0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Protection="1">
      <protection locked="0"/>
    </xf>
    <xf numFmtId="43" fontId="0" fillId="0" borderId="15" xfId="6321" applyFont="1" applyFill="1" applyBorder="1" applyProtection="1">
      <protection locked="0"/>
    </xf>
    <xf numFmtId="0" fontId="0" fillId="57" borderId="12" xfId="0" applyFill="1" applyBorder="1" applyAlignment="1" applyProtection="1">
      <alignment horizontal="left" indent="2"/>
      <protection locked="0"/>
    </xf>
    <xf numFmtId="184" fontId="58" fillId="0" borderId="38" xfId="0" applyNumberFormat="1" applyFont="1" applyBorder="1" applyAlignment="1" applyProtection="1">
      <alignment horizontal="right" vertical="center"/>
      <protection locked="0"/>
    </xf>
    <xf numFmtId="4" fontId="0" fillId="0" borderId="0" xfId="0" applyNumberFormat="1" applyFill="1" applyProtection="1">
      <protection locked="0"/>
    </xf>
    <xf numFmtId="0" fontId="0" fillId="0" borderId="12" xfId="0" applyFill="1" applyBorder="1" applyAlignment="1" applyProtection="1">
      <alignment horizontal="left" indent="3"/>
      <protection locked="0"/>
    </xf>
    <xf numFmtId="0" fontId="0" fillId="0" borderId="12" xfId="0" applyFill="1" applyBorder="1" applyAlignment="1" applyProtection="1">
      <alignment horizontal="left" wrapText="1" indent="3"/>
      <protection locked="0"/>
    </xf>
    <xf numFmtId="0" fontId="0" fillId="57" borderId="12" xfId="0" applyFill="1" applyBorder="1" applyAlignment="1" applyProtection="1">
      <alignment horizontal="left" wrapText="1" indent="2"/>
      <protection locked="0"/>
    </xf>
    <xf numFmtId="0" fontId="0" fillId="0" borderId="12" xfId="0" applyFill="1" applyBorder="1" applyAlignment="1" applyProtection="1">
      <alignment horizontal="left" indent="2"/>
      <protection locked="0"/>
    </xf>
    <xf numFmtId="0" fontId="1" fillId="56" borderId="12" xfId="0" applyFont="1" applyFill="1" applyBorder="1" applyProtection="1">
      <protection locked="0"/>
    </xf>
    <xf numFmtId="0" fontId="1" fillId="0" borderId="12" xfId="0" applyFont="1" applyFill="1" applyBorder="1" applyProtection="1">
      <protection locked="0"/>
    </xf>
    <xf numFmtId="0" fontId="0" fillId="0" borderId="12" xfId="0" applyFill="1" applyBorder="1" applyAlignment="1" applyProtection="1">
      <alignment horizontal="left" wrapText="1" indent="2"/>
      <protection locked="0"/>
    </xf>
    <xf numFmtId="4" fontId="51" fillId="0" borderId="12" xfId="0" applyNumberFormat="1" applyFont="1" applyFill="1" applyBorder="1" applyAlignment="1" applyProtection="1">
      <alignment horizontal="right" vertical="center"/>
      <protection locked="0"/>
    </xf>
    <xf numFmtId="4" fontId="51" fillId="0" borderId="12" xfId="6321" applyNumberFormat="1" applyFont="1" applyFill="1" applyBorder="1" applyAlignment="1" applyProtection="1">
      <alignment vertical="center"/>
      <protection locked="0"/>
    </xf>
    <xf numFmtId="184" fontId="51" fillId="0" borderId="12" xfId="0" applyNumberFormat="1" applyFont="1" applyFill="1" applyBorder="1" applyAlignment="1" applyProtection="1">
      <alignment horizontal="right" vertical="center"/>
      <protection locked="0"/>
    </xf>
    <xf numFmtId="0" fontId="1" fillId="56" borderId="12" xfId="0" applyFont="1" applyFill="1" applyBorder="1" applyAlignment="1" applyProtection="1">
      <alignment wrapText="1"/>
      <protection locked="0"/>
    </xf>
    <xf numFmtId="43" fontId="52" fillId="0" borderId="12" xfId="6321" applyFont="1" applyFill="1" applyBorder="1" applyAlignment="1" applyProtection="1">
      <alignment horizontal="right" vertical="center"/>
      <protection locked="0"/>
    </xf>
    <xf numFmtId="0" fontId="1" fillId="57" borderId="12" xfId="0" applyFont="1" applyFill="1" applyBorder="1" applyProtection="1">
      <protection locked="0"/>
    </xf>
    <xf numFmtId="186" fontId="52" fillId="0" borderId="12" xfId="0" applyNumberFormat="1" applyFont="1" applyFill="1" applyBorder="1" applyAlignment="1" applyProtection="1">
      <alignment horizontal="right" vertical="center"/>
      <protection locked="0"/>
    </xf>
    <xf numFmtId="0" fontId="42" fillId="0" borderId="0" xfId="0" applyFont="1" applyAlignment="1" applyProtection="1">
      <alignment horizontal="center"/>
      <protection locked="0"/>
    </xf>
    <xf numFmtId="0" fontId="40" fillId="55" borderId="1" xfId="0" applyFont="1" applyFill="1" applyBorder="1" applyAlignment="1" applyProtection="1">
      <alignment horizontal="center" vertical="top" wrapText="1"/>
      <protection locked="0"/>
    </xf>
    <xf numFmtId="0" fontId="40" fillId="55" borderId="2" xfId="0" applyFont="1" applyFill="1" applyBorder="1" applyAlignment="1" applyProtection="1">
      <alignment horizontal="center" vertical="top" wrapText="1"/>
      <protection locked="0"/>
    </xf>
    <xf numFmtId="0" fontId="40" fillId="55" borderId="3" xfId="0" applyFont="1" applyFill="1" applyBorder="1" applyAlignment="1" applyProtection="1">
      <alignment horizontal="center" vertical="top" wrapText="1"/>
      <protection locked="0"/>
    </xf>
    <xf numFmtId="0" fontId="40" fillId="55" borderId="4" xfId="0" applyFont="1" applyFill="1" applyBorder="1" applyAlignment="1" applyProtection="1">
      <alignment horizontal="center" vertical="top" wrapText="1"/>
      <protection locked="0"/>
    </xf>
    <xf numFmtId="0" fontId="40" fillId="55" borderId="0" xfId="0" applyFont="1" applyFill="1" applyBorder="1" applyAlignment="1" applyProtection="1">
      <alignment horizontal="center" vertical="top" wrapText="1"/>
      <protection locked="0"/>
    </xf>
    <xf numFmtId="0" fontId="40" fillId="55" borderId="5" xfId="0" applyFont="1" applyFill="1" applyBorder="1" applyAlignment="1" applyProtection="1">
      <alignment horizontal="center" vertical="top" wrapText="1"/>
      <protection locked="0"/>
    </xf>
    <xf numFmtId="0" fontId="40" fillId="55" borderId="6" xfId="0" applyFont="1" applyFill="1" applyBorder="1" applyAlignment="1" applyProtection="1">
      <alignment horizontal="center" vertical="top" wrapText="1"/>
      <protection locked="0"/>
    </xf>
    <xf numFmtId="0" fontId="40" fillId="55" borderId="7" xfId="0" applyFont="1" applyFill="1" applyBorder="1" applyAlignment="1" applyProtection="1">
      <alignment horizontal="center" vertical="top" wrapText="1"/>
      <protection locked="0"/>
    </xf>
    <xf numFmtId="0" fontId="40" fillId="55" borderId="8" xfId="0" applyFont="1" applyFill="1" applyBorder="1" applyAlignment="1" applyProtection="1">
      <alignment horizontal="center" vertical="top" wrapText="1"/>
      <protection locked="0"/>
    </xf>
    <xf numFmtId="0" fontId="14" fillId="55" borderId="12" xfId="0" applyFont="1" applyFill="1" applyBorder="1" applyAlignment="1" applyProtection="1">
      <alignment horizontal="center" vertical="center"/>
      <protection locked="0"/>
    </xf>
    <xf numFmtId="0" fontId="14" fillId="55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56" borderId="9" xfId="0" applyFont="1" applyFill="1" applyBorder="1" applyProtection="1">
      <protection locked="0"/>
    </xf>
    <xf numFmtId="4" fontId="2" fillId="0" borderId="12" xfId="6321" applyNumberFormat="1" applyFont="1" applyFill="1" applyBorder="1" applyAlignment="1" applyProtection="1">
      <alignment horizontal="right" vertical="center"/>
      <protection locked="0"/>
    </xf>
    <xf numFmtId="0" fontId="2" fillId="57" borderId="12" xfId="0" applyFont="1" applyFill="1" applyBorder="1" applyProtection="1">
      <protection locked="0"/>
    </xf>
    <xf numFmtId="4" fontId="2" fillId="57" borderId="12" xfId="6321" applyNumberFormat="1" applyFont="1" applyFill="1" applyBorder="1" applyAlignment="1" applyProtection="1">
      <alignment horizontal="right" vertical="center"/>
      <protection locked="0"/>
    </xf>
    <xf numFmtId="0" fontId="44" fillId="2" borderId="12" xfId="0" applyFont="1" applyFill="1" applyBorder="1" applyAlignment="1" applyProtection="1">
      <alignment horizontal="left" indent="2"/>
      <protection locked="0"/>
    </xf>
    <xf numFmtId="4" fontId="44" fillId="0" borderId="12" xfId="0" applyNumberFormat="1" applyFont="1" applyBorder="1" applyAlignment="1" applyProtection="1">
      <alignment horizontal="right" vertical="center"/>
      <protection locked="0"/>
    </xf>
    <xf numFmtId="4" fontId="44" fillId="0" borderId="12" xfId="6321" applyNumberFormat="1" applyFont="1" applyFill="1" applyBorder="1" applyAlignment="1" applyProtection="1">
      <alignment vertical="center" wrapText="1"/>
      <protection locked="0"/>
    </xf>
    <xf numFmtId="0" fontId="44" fillId="2" borderId="12" xfId="0" applyFont="1" applyFill="1" applyBorder="1" applyAlignment="1" applyProtection="1">
      <alignment horizontal="left" wrapText="1" indent="2"/>
      <protection locked="0"/>
    </xf>
    <xf numFmtId="4" fontId="44" fillId="0" borderId="12" xfId="0" applyNumberFormat="1" applyFont="1" applyFill="1" applyBorder="1" applyAlignment="1" applyProtection="1">
      <alignment horizontal="right" vertical="center"/>
      <protection locked="0"/>
    </xf>
    <xf numFmtId="4" fontId="0" fillId="2" borderId="0" xfId="0" applyNumberFormat="1" applyFill="1" applyProtection="1">
      <protection locked="0"/>
    </xf>
    <xf numFmtId="0" fontId="2" fillId="57" borderId="12" xfId="0" applyFont="1" applyFill="1" applyBorder="1" applyAlignment="1" applyProtection="1">
      <alignment wrapText="1"/>
      <protection locked="0"/>
    </xf>
    <xf numFmtId="4" fontId="2" fillId="57" borderId="12" xfId="6321" applyNumberFormat="1" applyFont="1" applyFill="1" applyBorder="1" applyProtection="1">
      <protection locked="0"/>
    </xf>
    <xf numFmtId="4" fontId="44" fillId="2" borderId="12" xfId="6321" applyNumberFormat="1" applyFont="1" applyFill="1" applyBorder="1" applyProtection="1">
      <protection locked="0"/>
    </xf>
    <xf numFmtId="0" fontId="2" fillId="57" borderId="12" xfId="0" applyFont="1" applyFill="1" applyBorder="1" applyAlignment="1" applyProtection="1">
      <alignment horizontal="left" wrapText="1"/>
      <protection locked="0"/>
    </xf>
    <xf numFmtId="0" fontId="2" fillId="56" borderId="12" xfId="0" applyFont="1" applyFill="1" applyBorder="1" applyProtection="1">
      <protection locked="0"/>
    </xf>
    <xf numFmtId="4" fontId="55" fillId="0" borderId="12" xfId="0" applyNumberFormat="1" applyFont="1" applyFill="1" applyBorder="1" applyAlignment="1" applyProtection="1">
      <alignment vertical="center" wrapText="1"/>
      <protection locked="0"/>
    </xf>
    <xf numFmtId="4" fontId="55" fillId="57" borderId="12" xfId="0" applyNumberFormat="1" applyFont="1" applyFill="1" applyBorder="1" applyAlignment="1" applyProtection="1">
      <alignment horizontal="right" vertical="center"/>
      <protection locked="0"/>
    </xf>
    <xf numFmtId="4" fontId="56" fillId="0" borderId="12" xfId="0" applyNumberFormat="1" applyFont="1" applyFill="1" applyBorder="1" applyAlignment="1" applyProtection="1">
      <alignment vertical="center" wrapText="1"/>
      <protection locked="0"/>
    </xf>
    <xf numFmtId="4" fontId="56" fillId="2" borderId="12" xfId="0" applyNumberFormat="1" applyFont="1" applyFill="1" applyBorder="1" applyProtection="1">
      <protection locked="0"/>
    </xf>
    <xf numFmtId="4" fontId="55" fillId="57" borderId="12" xfId="0" applyNumberFormat="1" applyFont="1" applyFill="1" applyBorder="1" applyProtection="1">
      <protection locked="0"/>
    </xf>
    <xf numFmtId="0" fontId="44" fillId="2" borderId="12" xfId="0" applyFont="1" applyFill="1" applyBorder="1" applyProtection="1">
      <protection locked="0"/>
    </xf>
    <xf numFmtId="4" fontId="56" fillId="2" borderId="12" xfId="1" applyNumberFormat="1" applyFont="1" applyFill="1" applyBorder="1" applyProtection="1">
      <protection locked="0"/>
    </xf>
    <xf numFmtId="0" fontId="44" fillId="2" borderId="0" xfId="0" applyFont="1" applyFill="1" applyProtection="1">
      <protection locked="0"/>
    </xf>
    <xf numFmtId="0" fontId="41" fillId="0" borderId="0" xfId="0" applyFont="1" applyAlignment="1" applyProtection="1">
      <protection locked="0"/>
    </xf>
    <xf numFmtId="0" fontId="14" fillId="55" borderId="1" xfId="0" applyFont="1" applyFill="1" applyBorder="1" applyAlignment="1" applyProtection="1">
      <alignment horizontal="center" vertical="center" wrapText="1"/>
      <protection locked="0"/>
    </xf>
    <xf numFmtId="0" fontId="14" fillId="55" borderId="2" xfId="0" applyFont="1" applyFill="1" applyBorder="1" applyAlignment="1" applyProtection="1">
      <alignment horizontal="center" vertical="center" wrapText="1"/>
      <protection locked="0"/>
    </xf>
    <xf numFmtId="0" fontId="14" fillId="55" borderId="3" xfId="0" applyFont="1" applyFill="1" applyBorder="1" applyAlignment="1" applyProtection="1">
      <alignment horizontal="center" vertical="center" wrapText="1"/>
      <protection locked="0"/>
    </xf>
    <xf numFmtId="0" fontId="14" fillId="55" borderId="4" xfId="0" applyFont="1" applyFill="1" applyBorder="1" applyAlignment="1" applyProtection="1">
      <alignment horizontal="center" vertical="center" wrapText="1"/>
      <protection locked="0"/>
    </xf>
    <xf numFmtId="0" fontId="14" fillId="55" borderId="0" xfId="0" applyFont="1" applyFill="1" applyBorder="1" applyAlignment="1" applyProtection="1">
      <alignment horizontal="center" vertical="center" wrapText="1"/>
      <protection locked="0"/>
    </xf>
    <xf numFmtId="0" fontId="14" fillId="55" borderId="5" xfId="0" applyFont="1" applyFill="1" applyBorder="1" applyAlignment="1" applyProtection="1">
      <alignment horizontal="center" vertical="center" wrapText="1"/>
      <protection locked="0"/>
    </xf>
    <xf numFmtId="0" fontId="14" fillId="55" borderId="6" xfId="0" applyFont="1" applyFill="1" applyBorder="1" applyAlignment="1" applyProtection="1">
      <alignment horizontal="center" vertical="center" wrapText="1"/>
      <protection locked="0"/>
    </xf>
    <xf numFmtId="0" fontId="14" fillId="55" borderId="7" xfId="0" applyFont="1" applyFill="1" applyBorder="1" applyAlignment="1" applyProtection="1">
      <alignment horizontal="center" vertical="center" wrapText="1"/>
      <protection locked="0"/>
    </xf>
    <xf numFmtId="0" fontId="14" fillId="55" borderId="8" xfId="0" applyFont="1" applyFill="1" applyBorder="1" applyAlignment="1" applyProtection="1">
      <alignment horizontal="center" vertical="center" wrapText="1"/>
      <protection locked="0"/>
    </xf>
    <xf numFmtId="0" fontId="14" fillId="55" borderId="13" xfId="0" applyFont="1" applyFill="1" applyBorder="1" applyAlignment="1" applyProtection="1">
      <alignment horizontal="center" vertical="center" wrapText="1"/>
      <protection locked="0"/>
    </xf>
    <xf numFmtId="0" fontId="14" fillId="55" borderId="15" xfId="0" applyFont="1" applyFill="1" applyBorder="1" applyAlignment="1" applyProtection="1">
      <alignment horizontal="center" vertical="center" wrapText="1"/>
      <protection locked="0"/>
    </xf>
    <xf numFmtId="0" fontId="14" fillId="55" borderId="15" xfId="0" applyFont="1" applyFill="1" applyBorder="1" applyAlignment="1" applyProtection="1">
      <alignment horizontal="center" vertical="center"/>
      <protection locked="0"/>
    </xf>
    <xf numFmtId="0" fontId="14" fillId="55" borderId="15" xfId="0" applyNumberFormat="1" applyFont="1" applyFill="1" applyBorder="1" applyAlignment="1" applyProtection="1">
      <alignment horizontal="center" vertical="center" wrapText="1"/>
      <protection locked="0"/>
    </xf>
    <xf numFmtId="0" fontId="46" fillId="56" borderId="12" xfId="0" applyFont="1" applyFill="1" applyBorder="1" applyProtection="1">
      <protection locked="0"/>
    </xf>
    <xf numFmtId="184" fontId="59" fillId="0" borderId="41" xfId="0" applyNumberFormat="1" applyFont="1" applyBorder="1" applyAlignment="1" applyProtection="1">
      <alignment horizontal="right" vertical="center" wrapText="1"/>
      <protection locked="0"/>
    </xf>
    <xf numFmtId="0" fontId="47" fillId="0" borderId="9" xfId="0" applyNumberFormat="1" applyFont="1" applyFill="1" applyBorder="1" applyAlignment="1" applyProtection="1">
      <alignment vertical="top" wrapText="1"/>
      <protection locked="0"/>
    </xf>
    <xf numFmtId="186" fontId="48" fillId="0" borderId="12" xfId="0" applyNumberFormat="1" applyFont="1" applyBorder="1" applyAlignment="1" applyProtection="1">
      <alignment horizontal="right" vertical="center" wrapText="1"/>
      <protection locked="0"/>
    </xf>
    <xf numFmtId="186" fontId="48" fillId="0" borderId="11" xfId="0" applyNumberFormat="1" applyFont="1" applyBorder="1" applyAlignment="1" applyProtection="1">
      <alignment horizontal="right" vertical="center"/>
      <protection locked="0"/>
    </xf>
    <xf numFmtId="0" fontId="48" fillId="2" borderId="9" xfId="0" applyFont="1" applyFill="1" applyBorder="1" applyProtection="1">
      <protection locked="0"/>
    </xf>
    <xf numFmtId="186" fontId="48" fillId="2" borderId="12" xfId="1" applyNumberFormat="1" applyFont="1" applyFill="1" applyBorder="1" applyAlignment="1" applyProtection="1">
      <alignment vertical="center"/>
      <protection locked="0"/>
    </xf>
    <xf numFmtId="186" fontId="48" fillId="2" borderId="11" xfId="1" applyNumberFormat="1" applyFont="1" applyFill="1" applyBorder="1" applyAlignment="1" applyProtection="1">
      <alignment vertical="center"/>
      <protection locked="0"/>
    </xf>
    <xf numFmtId="0" fontId="46" fillId="56" borderId="9" xfId="0" applyFont="1" applyFill="1" applyBorder="1" applyProtection="1">
      <protection locked="0"/>
    </xf>
    <xf numFmtId="184" fontId="60" fillId="0" borderId="42" xfId="0" applyNumberFormat="1" applyFont="1" applyBorder="1" applyAlignment="1" applyProtection="1">
      <alignment horizontal="right" vertical="center" wrapText="1"/>
      <protection locked="0"/>
    </xf>
    <xf numFmtId="0" fontId="48" fillId="0" borderId="9" xfId="0" applyFont="1" applyBorder="1" applyAlignment="1" applyProtection="1">
      <alignment horizontal="left" vertical="center" wrapText="1"/>
      <protection locked="0"/>
    </xf>
    <xf numFmtId="186" fontId="4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8" fillId="2" borderId="12" xfId="0" applyFont="1" applyFill="1" applyBorder="1" applyProtection="1">
      <protection locked="0"/>
    </xf>
    <xf numFmtId="186" fontId="48" fillId="0" borderId="12" xfId="0" applyNumberFormat="1" applyFont="1" applyBorder="1" applyAlignment="1" applyProtection="1">
      <alignment horizontal="right" vertical="center"/>
      <protection locked="0"/>
    </xf>
    <xf numFmtId="186" fontId="46" fillId="0" borderId="12" xfId="0" applyNumberFormat="1" applyFont="1" applyBorder="1" applyAlignment="1" applyProtection="1">
      <alignment horizontal="right" vertical="center" wrapText="1"/>
      <protection locked="0"/>
    </xf>
    <xf numFmtId="0" fontId="41" fillId="0" borderId="0" xfId="0" applyFont="1" applyAlignment="1" applyProtection="1">
      <alignment horizontal="center"/>
      <protection locked="0"/>
    </xf>
    <xf numFmtId="0" fontId="14" fillId="55" borderId="1" xfId="0" applyFont="1" applyFill="1" applyBorder="1" applyAlignment="1" applyProtection="1">
      <alignment horizontal="center" vertical="top" wrapText="1"/>
      <protection locked="0"/>
    </xf>
    <xf numFmtId="0" fontId="14" fillId="55" borderId="2" xfId="0" applyFont="1" applyFill="1" applyBorder="1" applyAlignment="1" applyProtection="1">
      <alignment horizontal="center" vertical="top" wrapText="1"/>
      <protection locked="0"/>
    </xf>
    <xf numFmtId="0" fontId="14" fillId="55" borderId="3" xfId="0" applyFont="1" applyFill="1" applyBorder="1" applyAlignment="1" applyProtection="1">
      <alignment horizontal="center" vertical="top" wrapText="1"/>
      <protection locked="0"/>
    </xf>
    <xf numFmtId="0" fontId="14" fillId="55" borderId="4" xfId="0" applyFont="1" applyFill="1" applyBorder="1" applyAlignment="1" applyProtection="1">
      <alignment horizontal="center" vertical="top" wrapText="1"/>
      <protection locked="0"/>
    </xf>
    <xf numFmtId="0" fontId="14" fillId="55" borderId="0" xfId="0" applyFont="1" applyFill="1" applyBorder="1" applyAlignment="1" applyProtection="1">
      <alignment horizontal="center" vertical="top" wrapText="1"/>
      <protection locked="0"/>
    </xf>
    <xf numFmtId="0" fontId="14" fillId="55" borderId="5" xfId="0" applyFont="1" applyFill="1" applyBorder="1" applyAlignment="1" applyProtection="1">
      <alignment horizontal="center" vertical="top" wrapText="1"/>
      <protection locked="0"/>
    </xf>
    <xf numFmtId="0" fontId="14" fillId="55" borderId="6" xfId="0" applyFont="1" applyFill="1" applyBorder="1" applyAlignment="1" applyProtection="1">
      <alignment horizontal="center" vertical="top" wrapText="1"/>
      <protection locked="0"/>
    </xf>
    <xf numFmtId="0" fontId="14" fillId="55" borderId="7" xfId="0" applyFont="1" applyFill="1" applyBorder="1" applyAlignment="1" applyProtection="1">
      <alignment horizontal="center" vertical="top" wrapText="1"/>
      <protection locked="0"/>
    </xf>
    <xf numFmtId="0" fontId="14" fillId="55" borderId="8" xfId="0" applyFont="1" applyFill="1" applyBorder="1" applyAlignment="1" applyProtection="1">
      <alignment horizontal="center" vertical="top" wrapText="1"/>
      <protection locked="0"/>
    </xf>
    <xf numFmtId="0" fontId="1" fillId="56" borderId="15" xfId="0" applyFont="1" applyFill="1" applyBorder="1" applyProtection="1">
      <protection locked="0"/>
    </xf>
    <xf numFmtId="186" fontId="52" fillId="0" borderId="15" xfId="0" applyNumberFormat="1" applyFont="1" applyBorder="1" applyAlignment="1" applyProtection="1">
      <alignment vertical="center"/>
      <protection locked="0"/>
    </xf>
    <xf numFmtId="0" fontId="1" fillId="57" borderId="13" xfId="0" applyFont="1" applyFill="1" applyBorder="1" applyAlignment="1" applyProtection="1">
      <alignment horizontal="left" indent="1"/>
      <protection locked="0"/>
    </xf>
    <xf numFmtId="186" fontId="51" fillId="57" borderId="13" xfId="6321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horizontal="left" indent="2"/>
      <protection locked="0"/>
    </xf>
    <xf numFmtId="186" fontId="51" fillId="2" borderId="13" xfId="6321" applyNumberFormat="1" applyFont="1" applyFill="1" applyBorder="1" applyProtection="1">
      <protection locked="0"/>
    </xf>
    <xf numFmtId="186" fontId="52" fillId="57" borderId="13" xfId="0" applyNumberFormat="1" applyFont="1" applyFill="1" applyBorder="1" applyAlignment="1" applyProtection="1">
      <alignment vertical="center"/>
      <protection locked="0"/>
    </xf>
    <xf numFmtId="186" fontId="51" fillId="0" borderId="13" xfId="0" applyNumberFormat="1" applyFont="1" applyBorder="1" applyAlignment="1" applyProtection="1">
      <alignment vertical="center"/>
      <protection locked="0"/>
    </xf>
    <xf numFmtId="0" fontId="1" fillId="57" borderId="13" xfId="0" applyFont="1" applyFill="1" applyBorder="1" applyAlignment="1" applyProtection="1">
      <alignment horizontal="left" wrapText="1" indent="1"/>
      <protection locked="0"/>
    </xf>
    <xf numFmtId="0" fontId="0" fillId="2" borderId="13" xfId="0" applyFill="1" applyBorder="1" applyAlignment="1" applyProtection="1">
      <alignment horizontal="left" wrapText="1" indent="2"/>
      <protection locked="0"/>
    </xf>
    <xf numFmtId="0" fontId="1" fillId="56" borderId="13" xfId="0" applyFont="1" applyFill="1" applyBorder="1" applyProtection="1">
      <protection locked="0"/>
    </xf>
    <xf numFmtId="186" fontId="52" fillId="0" borderId="13" xfId="6321" applyNumberFormat="1" applyFont="1" applyFill="1" applyBorder="1" applyProtection="1">
      <protection locked="0"/>
    </xf>
    <xf numFmtId="0" fontId="1" fillId="56" borderId="14" xfId="0" applyFont="1" applyFill="1" applyBorder="1" applyProtection="1">
      <protection locked="0"/>
    </xf>
    <xf numFmtId="186" fontId="52" fillId="0" borderId="14" xfId="0" applyNumberFormat="1" applyFont="1" applyBorder="1" applyAlignment="1" applyProtection="1">
      <alignment vertical="center"/>
      <protection locked="0"/>
    </xf>
    <xf numFmtId="0" fontId="0" fillId="2" borderId="13" xfId="0" applyFill="1" applyBorder="1" applyProtection="1">
      <protection locked="0"/>
    </xf>
    <xf numFmtId="4" fontId="0" fillId="2" borderId="13" xfId="6321" applyNumberFormat="1" applyFont="1" applyFill="1" applyBorder="1" applyProtection="1">
      <protection locked="0"/>
    </xf>
    <xf numFmtId="0" fontId="0" fillId="57" borderId="13" xfId="0" applyFill="1" applyBorder="1" applyProtection="1">
      <protection locked="0"/>
    </xf>
    <xf numFmtId="4" fontId="0" fillId="57" borderId="13" xfId="6321" applyNumberFormat="1" applyFont="1" applyFill="1" applyBorder="1" applyProtection="1">
      <protection locked="0"/>
    </xf>
    <xf numFmtId="0" fontId="0" fillId="57" borderId="13" xfId="0" applyFill="1" applyBorder="1" applyAlignment="1" applyProtection="1">
      <alignment wrapText="1"/>
      <protection locked="0"/>
    </xf>
    <xf numFmtId="0" fontId="1" fillId="56" borderId="14" xfId="0" applyFont="1" applyFill="1" applyBorder="1" applyAlignment="1" applyProtection="1">
      <alignment wrapText="1"/>
      <protection locked="0"/>
    </xf>
    <xf numFmtId="4" fontId="0" fillId="0" borderId="14" xfId="6321" applyNumberFormat="1" applyFont="1" applyFill="1" applyBorder="1" applyProtection="1">
      <protection locked="0"/>
    </xf>
    <xf numFmtId="0" fontId="0" fillId="2" borderId="0" xfId="0" applyFill="1" applyAlignment="1" applyProtection="1">
      <alignment horizontal="center"/>
      <protection locked="0"/>
    </xf>
  </cellXfs>
  <cellStyles count="6322">
    <cellStyle name="20% - Énfasis1" xfId="18" builtinId="30" customBuiltin="1"/>
    <cellStyle name="20% - Énfasis1 2" xfId="62"/>
    <cellStyle name="20% - Énfasis1 2 2" xfId="298"/>
    <cellStyle name="20% - Énfasis1 2 2 2" xfId="874"/>
    <cellStyle name="20% - Énfasis1 2 2 2 2" xfId="1520"/>
    <cellStyle name="20% - Énfasis1 2 2 2 3" xfId="5196"/>
    <cellStyle name="20% - Énfasis1 2 2 3" xfId="1053"/>
    <cellStyle name="20% - Énfasis1 2 2 3 2" xfId="1893"/>
    <cellStyle name="20% - Énfasis1 2 2 4" xfId="1441"/>
    <cellStyle name="20% - Énfasis1 2 2 5" xfId="4735"/>
    <cellStyle name="20% - Énfasis1 2 3" xfId="299"/>
    <cellStyle name="20% - Énfasis1 2 3 2" xfId="1519"/>
    <cellStyle name="20% - Énfasis1 2 3 2 2" xfId="5715"/>
    <cellStyle name="20% - Énfasis1 2 3 2 3" xfId="5319"/>
    <cellStyle name="20% - Énfasis1 2 3 3" xfId="5582"/>
    <cellStyle name="20% - Énfasis1 2 3 3 2" xfId="6213"/>
    <cellStyle name="20% - Énfasis1 2 3 4" xfId="4928"/>
    <cellStyle name="20% - Énfasis1 2 4" xfId="939"/>
    <cellStyle name="20% - Énfasis1 2 4 2" xfId="1779"/>
    <cellStyle name="20% - Énfasis1 2 4 3" xfId="5025"/>
    <cellStyle name="20% - Énfasis1 2 5" xfId="1320"/>
    <cellStyle name="20% - Énfasis1 2 5 2" xfId="5873"/>
    <cellStyle name="20% - Énfasis1 2 6" xfId="4600"/>
    <cellStyle name="20% - Énfasis1 3" xfId="300"/>
    <cellStyle name="20% - Énfasis1 3 2" xfId="301"/>
    <cellStyle name="20% - Énfasis1 3 2 2" xfId="1521"/>
    <cellStyle name="20% - Énfasis1 3 2 2 2" xfId="6042"/>
    <cellStyle name="20% - Énfasis1 3 2 3" xfId="5171"/>
    <cellStyle name="20% - Énfasis1 3 2 3 2" xfId="6135"/>
    <cellStyle name="20% - Énfasis1 3 2 4" xfId="5932"/>
    <cellStyle name="20% - Énfasis1 3 3" xfId="1023"/>
    <cellStyle name="20% - Énfasis1 3 3 2" xfId="1863"/>
    <cellStyle name="20% - Énfasis1 3 4" xfId="1411"/>
    <cellStyle name="20% - Énfasis1 3 4 2" xfId="6199"/>
    <cellStyle name="20% - Énfasis1 3 5" xfId="4715"/>
    <cellStyle name="20% - Énfasis1 4" xfId="302"/>
    <cellStyle name="20% - Énfasis1 4 2" xfId="1749"/>
    <cellStyle name="20% - Énfasis1 4 2 2" xfId="5698"/>
    <cellStyle name="20% - Énfasis1 4 2 3" xfId="5290"/>
    <cellStyle name="20% - Énfasis1 4 3" xfId="5564"/>
    <cellStyle name="20% - Énfasis1 4 3 2" xfId="5997"/>
    <cellStyle name="20% - Énfasis1 4 4" xfId="4899"/>
    <cellStyle name="20% - Énfasis1 5" xfId="1287"/>
    <cellStyle name="20% - Énfasis1 5 2" xfId="5629"/>
    <cellStyle name="20% - Énfasis1 5 3" xfId="5024"/>
    <cellStyle name="20% - Énfasis1 6" xfId="5442"/>
    <cellStyle name="20% - Énfasis1 7" xfId="4571"/>
    <cellStyle name="20% - Énfasis2" xfId="22" builtinId="34" customBuiltin="1"/>
    <cellStyle name="20% - Énfasis2 2" xfId="63"/>
    <cellStyle name="20% - Énfasis2 2 2" xfId="303"/>
    <cellStyle name="20% - Énfasis2 2 2 2" xfId="875"/>
    <cellStyle name="20% - Énfasis2 2 2 2 2" xfId="1523"/>
    <cellStyle name="20% - Énfasis2 2 2 2 3" xfId="5197"/>
    <cellStyle name="20% - Énfasis2 2 2 3" xfId="1054"/>
    <cellStyle name="20% - Énfasis2 2 2 3 2" xfId="1894"/>
    <cellStyle name="20% - Énfasis2 2 2 4" xfId="1442"/>
    <cellStyle name="20% - Énfasis2 2 2 5" xfId="4736"/>
    <cellStyle name="20% - Énfasis2 2 3" xfId="304"/>
    <cellStyle name="20% - Énfasis2 2 3 2" xfId="1522"/>
    <cellStyle name="20% - Énfasis2 2 3 2 2" xfId="5716"/>
    <cellStyle name="20% - Énfasis2 2 3 2 3" xfId="5320"/>
    <cellStyle name="20% - Énfasis2 2 3 3" xfId="5583"/>
    <cellStyle name="20% - Énfasis2 2 3 3 2" xfId="6140"/>
    <cellStyle name="20% - Énfasis2 2 3 4" xfId="4929"/>
    <cellStyle name="20% - Énfasis2 2 4" xfId="940"/>
    <cellStyle name="20% - Énfasis2 2 4 2" xfId="1780"/>
    <cellStyle name="20% - Énfasis2 2 4 3" xfId="5027"/>
    <cellStyle name="20% - Énfasis2 2 5" xfId="1321"/>
    <cellStyle name="20% - Énfasis2 2 5 2" xfId="6185"/>
    <cellStyle name="20% - Énfasis2 2 6" xfId="4601"/>
    <cellStyle name="20% - Énfasis2 3" xfId="305"/>
    <cellStyle name="20% - Énfasis2 3 2" xfId="306"/>
    <cellStyle name="20% - Énfasis2 3 2 2" xfId="1524"/>
    <cellStyle name="20% - Énfasis2 3 2 2 2" xfId="5935"/>
    <cellStyle name="20% - Énfasis2 3 2 3" xfId="5173"/>
    <cellStyle name="20% - Énfasis2 3 2 3 2" xfId="6078"/>
    <cellStyle name="20% - Énfasis2 3 2 4" xfId="6287"/>
    <cellStyle name="20% - Énfasis2 3 3" xfId="1025"/>
    <cellStyle name="20% - Énfasis2 3 3 2" xfId="1865"/>
    <cellStyle name="20% - Énfasis2 3 4" xfId="1413"/>
    <cellStyle name="20% - Énfasis2 3 4 2" xfId="6126"/>
    <cellStyle name="20% - Énfasis2 3 5" xfId="4717"/>
    <cellStyle name="20% - Énfasis2 4" xfId="307"/>
    <cellStyle name="20% - Énfasis2 4 2" xfId="1751"/>
    <cellStyle name="20% - Énfasis2 4 2 2" xfId="5700"/>
    <cellStyle name="20% - Énfasis2 4 2 3" xfId="5292"/>
    <cellStyle name="20% - Énfasis2 4 3" xfId="5566"/>
    <cellStyle name="20% - Énfasis2 4 3 2" xfId="6130"/>
    <cellStyle name="20% - Énfasis2 4 4" xfId="4901"/>
    <cellStyle name="20% - Énfasis2 5" xfId="1289"/>
    <cellStyle name="20% - Énfasis2 5 2" xfId="5630"/>
    <cellStyle name="20% - Énfasis2 5 3" xfId="5026"/>
    <cellStyle name="20% - Énfasis2 6" xfId="5444"/>
    <cellStyle name="20% - Énfasis2 7" xfId="4573"/>
    <cellStyle name="20% - Énfasis3" xfId="26" builtinId="38" customBuiltin="1"/>
    <cellStyle name="20% - Énfasis3 2" xfId="64"/>
    <cellStyle name="20% - Énfasis3 2 2" xfId="308"/>
    <cellStyle name="20% - Énfasis3 2 2 2" xfId="876"/>
    <cellStyle name="20% - Énfasis3 2 2 2 2" xfId="1526"/>
    <cellStyle name="20% - Énfasis3 2 2 2 3" xfId="5198"/>
    <cellStyle name="20% - Énfasis3 2 2 3" xfId="1055"/>
    <cellStyle name="20% - Énfasis3 2 2 3 2" xfId="1895"/>
    <cellStyle name="20% - Énfasis3 2 2 4" xfId="1443"/>
    <cellStyle name="20% - Énfasis3 2 2 5" xfId="4737"/>
    <cellStyle name="20% - Énfasis3 2 3" xfId="309"/>
    <cellStyle name="20% - Énfasis3 2 3 2" xfId="1525"/>
    <cellStyle name="20% - Énfasis3 2 3 2 2" xfId="5717"/>
    <cellStyle name="20% - Énfasis3 2 3 2 3" xfId="5321"/>
    <cellStyle name="20% - Énfasis3 2 3 3" xfId="5584"/>
    <cellStyle name="20% - Énfasis3 2 3 3 2" xfId="6084"/>
    <cellStyle name="20% - Énfasis3 2 3 4" xfId="4930"/>
    <cellStyle name="20% - Énfasis3 2 4" xfId="941"/>
    <cellStyle name="20% - Énfasis3 2 4 2" xfId="1781"/>
    <cellStyle name="20% - Énfasis3 2 4 3" xfId="5029"/>
    <cellStyle name="20% - Énfasis3 2 5" xfId="1322"/>
    <cellStyle name="20% - Énfasis3 2 5 2" xfId="6298"/>
    <cellStyle name="20% - Énfasis3 2 6" xfId="4602"/>
    <cellStyle name="20% - Énfasis3 3" xfId="310"/>
    <cellStyle name="20% - Énfasis3 3 2" xfId="311"/>
    <cellStyle name="20% - Énfasis3 3 2 2" xfId="1527"/>
    <cellStyle name="20% - Énfasis3 3 2 2 2" xfId="6177"/>
    <cellStyle name="20% - Énfasis3 3 2 3" xfId="5175"/>
    <cellStyle name="20% - Énfasis3 3 2 3 2" xfId="6001"/>
    <cellStyle name="20% - Énfasis3 3 2 4" xfId="6264"/>
    <cellStyle name="20% - Énfasis3 3 3" xfId="1027"/>
    <cellStyle name="20% - Énfasis3 3 3 2" xfId="1867"/>
    <cellStyle name="20% - Énfasis3 3 4" xfId="1415"/>
    <cellStyle name="20% - Énfasis3 3 4 2" xfId="6068"/>
    <cellStyle name="20% - Énfasis3 3 5" xfId="4719"/>
    <cellStyle name="20% - Énfasis3 4" xfId="312"/>
    <cellStyle name="20% - Énfasis3 4 2" xfId="1753"/>
    <cellStyle name="20% - Énfasis3 4 2 2" xfId="5702"/>
    <cellStyle name="20% - Énfasis3 4 2 3" xfId="5294"/>
    <cellStyle name="20% - Énfasis3 4 3" xfId="5568"/>
    <cellStyle name="20% - Énfasis3 4 3 2" xfId="5998"/>
    <cellStyle name="20% - Énfasis3 4 4" xfId="4903"/>
    <cellStyle name="20% - Énfasis3 5" xfId="1291"/>
    <cellStyle name="20% - Énfasis3 5 2" xfId="5631"/>
    <cellStyle name="20% - Énfasis3 5 3" xfId="5028"/>
    <cellStyle name="20% - Énfasis3 6" xfId="5446"/>
    <cellStyle name="20% - Énfasis3 7" xfId="4575"/>
    <cellStyle name="20% - Énfasis4" xfId="30" builtinId="42" customBuiltin="1"/>
    <cellStyle name="20% - Énfasis4 2" xfId="65"/>
    <cellStyle name="20% - Énfasis4 2 2" xfId="313"/>
    <cellStyle name="20% - Énfasis4 2 2 2" xfId="877"/>
    <cellStyle name="20% - Énfasis4 2 2 2 2" xfId="1529"/>
    <cellStyle name="20% - Énfasis4 2 2 2 3" xfId="5199"/>
    <cellStyle name="20% - Énfasis4 2 2 3" xfId="1056"/>
    <cellStyle name="20% - Énfasis4 2 2 3 2" xfId="1896"/>
    <cellStyle name="20% - Énfasis4 2 2 4" xfId="1444"/>
    <cellStyle name="20% - Énfasis4 2 2 5" xfId="4738"/>
    <cellStyle name="20% - Énfasis4 2 3" xfId="314"/>
    <cellStyle name="20% - Énfasis4 2 3 2" xfId="1528"/>
    <cellStyle name="20% - Énfasis4 2 3 2 2" xfId="5718"/>
    <cellStyle name="20% - Énfasis4 2 3 2 3" xfId="5322"/>
    <cellStyle name="20% - Énfasis4 2 3 3" xfId="5585"/>
    <cellStyle name="20% - Énfasis4 2 3 3 2" xfId="6006"/>
    <cellStyle name="20% - Énfasis4 2 3 4" xfId="4931"/>
    <cellStyle name="20% - Énfasis4 2 4" xfId="942"/>
    <cellStyle name="20% - Énfasis4 2 4 2" xfId="1782"/>
    <cellStyle name="20% - Énfasis4 2 4 3" xfId="5031"/>
    <cellStyle name="20% - Énfasis4 2 5" xfId="1323"/>
    <cellStyle name="20% - Énfasis4 2 5 2" xfId="6055"/>
    <cellStyle name="20% - Énfasis4 2 6" xfId="4603"/>
    <cellStyle name="20% - Énfasis4 3" xfId="315"/>
    <cellStyle name="20% - Énfasis4 3 2" xfId="316"/>
    <cellStyle name="20% - Énfasis4 3 2 2" xfId="1530"/>
    <cellStyle name="20% - Énfasis4 3 2 2 2" xfId="6257"/>
    <cellStyle name="20% - Énfasis4 3 2 3" xfId="5177"/>
    <cellStyle name="20% - Énfasis4 3 2 3 2" xfId="6209"/>
    <cellStyle name="20% - Énfasis4 3 2 4" xfId="6304"/>
    <cellStyle name="20% - Énfasis4 3 3" xfId="1029"/>
    <cellStyle name="20% - Énfasis4 3 3 2" xfId="1869"/>
    <cellStyle name="20% - Énfasis4 3 4" xfId="1417"/>
    <cellStyle name="20% - Énfasis4 3 4 2" xfId="5994"/>
    <cellStyle name="20% - Énfasis4 3 5" xfId="4721"/>
    <cellStyle name="20% - Énfasis4 4" xfId="317"/>
    <cellStyle name="20% - Énfasis4 4 2" xfId="1755"/>
    <cellStyle name="20% - Énfasis4 4 2 2" xfId="5704"/>
    <cellStyle name="20% - Énfasis4 4 2 3" xfId="5296"/>
    <cellStyle name="20% - Énfasis4 4 3" xfId="5570"/>
    <cellStyle name="20% - Énfasis4 4 3 2" xfId="6131"/>
    <cellStyle name="20% - Énfasis4 4 4" xfId="4905"/>
    <cellStyle name="20% - Énfasis4 5" xfId="1293"/>
    <cellStyle name="20% - Énfasis4 5 2" xfId="5632"/>
    <cellStyle name="20% - Énfasis4 5 3" xfId="5030"/>
    <cellStyle name="20% - Énfasis4 6" xfId="5448"/>
    <cellStyle name="20% - Énfasis4 7" xfId="4577"/>
    <cellStyle name="20% - Énfasis5" xfId="34" builtinId="46" customBuiltin="1"/>
    <cellStyle name="20% - Énfasis5 2" xfId="66"/>
    <cellStyle name="20% - Énfasis5 2 2" xfId="318"/>
    <cellStyle name="20% - Énfasis5 2 2 2" xfId="878"/>
    <cellStyle name="20% - Énfasis5 2 2 2 2" xfId="1532"/>
    <cellStyle name="20% - Énfasis5 2 2 2 3" xfId="5200"/>
    <cellStyle name="20% - Énfasis5 2 2 3" xfId="1057"/>
    <cellStyle name="20% - Énfasis5 2 2 3 2" xfId="1897"/>
    <cellStyle name="20% - Énfasis5 2 2 4" xfId="1445"/>
    <cellStyle name="20% - Énfasis5 2 2 5" xfId="4739"/>
    <cellStyle name="20% - Énfasis5 2 3" xfId="319"/>
    <cellStyle name="20% - Énfasis5 2 3 2" xfId="1531"/>
    <cellStyle name="20% - Énfasis5 2 3 2 2" xfId="5719"/>
    <cellStyle name="20% - Énfasis5 2 3 2 3" xfId="5323"/>
    <cellStyle name="20% - Énfasis5 2 3 3" xfId="5586"/>
    <cellStyle name="20% - Énfasis5 2 3 3 2" xfId="6214"/>
    <cellStyle name="20% - Énfasis5 2 3 4" xfId="4932"/>
    <cellStyle name="20% - Énfasis5 2 4" xfId="943"/>
    <cellStyle name="20% - Énfasis5 2 4 2" xfId="1783"/>
    <cellStyle name="20% - Énfasis5 2 4 3" xfId="5033"/>
    <cellStyle name="20% - Énfasis5 2 5" xfId="1324"/>
    <cellStyle name="20% - Énfasis5 2 5 2" xfId="5903"/>
    <cellStyle name="20% - Énfasis5 2 6" xfId="4604"/>
    <cellStyle name="20% - Énfasis5 3" xfId="320"/>
    <cellStyle name="20% - Énfasis5 3 2" xfId="321"/>
    <cellStyle name="20% - Énfasis5 3 2 2" xfId="1533"/>
    <cellStyle name="20% - Énfasis5 3 2 2 2" xfId="6043"/>
    <cellStyle name="20% - Énfasis5 3 2 3" xfId="5179"/>
    <cellStyle name="20% - Énfasis5 3 2 3 2" xfId="6136"/>
    <cellStyle name="20% - Énfasis5 3 2 4" xfId="5951"/>
    <cellStyle name="20% - Énfasis5 3 3" xfId="1031"/>
    <cellStyle name="20% - Énfasis5 3 3 2" xfId="1871"/>
    <cellStyle name="20% - Énfasis5 3 4" xfId="1419"/>
    <cellStyle name="20% - Énfasis5 3 4 2" xfId="6200"/>
    <cellStyle name="20% - Énfasis5 3 5" xfId="4723"/>
    <cellStyle name="20% - Énfasis5 4" xfId="322"/>
    <cellStyle name="20% - Énfasis5 4 2" xfId="1757"/>
    <cellStyle name="20% - Énfasis5 4 2 2" xfId="5706"/>
    <cellStyle name="20% - Énfasis5 4 2 3" xfId="5298"/>
    <cellStyle name="20% - Énfasis5 4 3" xfId="5572"/>
    <cellStyle name="20% - Énfasis5 4 3 2" xfId="5999"/>
    <cellStyle name="20% - Énfasis5 4 4" xfId="4907"/>
    <cellStyle name="20% - Énfasis5 5" xfId="1295"/>
    <cellStyle name="20% - Énfasis5 5 2" xfId="5633"/>
    <cellStyle name="20% - Énfasis5 5 3" xfId="5032"/>
    <cellStyle name="20% - Énfasis5 6" xfId="5450"/>
    <cellStyle name="20% - Énfasis5 7" xfId="4579"/>
    <cellStyle name="20% - Énfasis6" xfId="38" builtinId="50" customBuiltin="1"/>
    <cellStyle name="20% - Énfasis6 2" xfId="67"/>
    <cellStyle name="20% - Énfasis6 2 2" xfId="323"/>
    <cellStyle name="20% - Énfasis6 2 2 2" xfId="879"/>
    <cellStyle name="20% - Énfasis6 2 2 2 2" xfId="1535"/>
    <cellStyle name="20% - Énfasis6 2 2 2 3" xfId="5201"/>
    <cellStyle name="20% - Énfasis6 2 2 3" xfId="1058"/>
    <cellStyle name="20% - Énfasis6 2 2 3 2" xfId="1898"/>
    <cellStyle name="20% - Énfasis6 2 2 4" xfId="1446"/>
    <cellStyle name="20% - Énfasis6 2 2 5" xfId="4740"/>
    <cellStyle name="20% - Énfasis6 2 3" xfId="324"/>
    <cellStyle name="20% - Énfasis6 2 3 2" xfId="1534"/>
    <cellStyle name="20% - Énfasis6 2 3 2 2" xfId="5720"/>
    <cellStyle name="20% - Énfasis6 2 3 2 3" xfId="5324"/>
    <cellStyle name="20% - Énfasis6 2 3 3" xfId="5587"/>
    <cellStyle name="20% - Énfasis6 2 3 3 2" xfId="6141"/>
    <cellStyle name="20% - Énfasis6 2 3 4" xfId="4933"/>
    <cellStyle name="20% - Énfasis6 2 4" xfId="944"/>
    <cellStyle name="20% - Énfasis6 2 4 2" xfId="1784"/>
    <cellStyle name="20% - Énfasis6 2 4 3" xfId="5035"/>
    <cellStyle name="20% - Énfasis6 2 5" xfId="1325"/>
    <cellStyle name="20% - Énfasis6 2 5 2" xfId="6186"/>
    <cellStyle name="20% - Énfasis6 2 6" xfId="4605"/>
    <cellStyle name="20% - Énfasis6 3" xfId="325"/>
    <cellStyle name="20% - Énfasis6 3 2" xfId="326"/>
    <cellStyle name="20% - Énfasis6 3 2 2" xfId="1536"/>
    <cellStyle name="20% - Énfasis6 3 2 2 2" xfId="5791"/>
    <cellStyle name="20% - Énfasis6 3 2 3" xfId="5181"/>
    <cellStyle name="20% - Énfasis6 3 2 3 2" xfId="6079"/>
    <cellStyle name="20% - Énfasis6 3 2 4" xfId="5810"/>
    <cellStyle name="20% - Énfasis6 3 3" xfId="1033"/>
    <cellStyle name="20% - Énfasis6 3 3 2" xfId="1873"/>
    <cellStyle name="20% - Énfasis6 3 4" xfId="1421"/>
    <cellStyle name="20% - Énfasis6 3 4 2" xfId="6127"/>
    <cellStyle name="20% - Énfasis6 3 5" xfId="4725"/>
    <cellStyle name="20% - Énfasis6 4" xfId="327"/>
    <cellStyle name="20% - Énfasis6 4 2" xfId="1759"/>
    <cellStyle name="20% - Énfasis6 4 2 2" xfId="5708"/>
    <cellStyle name="20% - Énfasis6 4 2 3" xfId="5300"/>
    <cellStyle name="20% - Énfasis6 4 3" xfId="5574"/>
    <cellStyle name="20% - Énfasis6 4 3 2" xfId="6132"/>
    <cellStyle name="20% - Énfasis6 4 4" xfId="4909"/>
    <cellStyle name="20% - Énfasis6 5" xfId="1297"/>
    <cellStyle name="20% - Énfasis6 5 2" xfId="5634"/>
    <cellStyle name="20% - Énfasis6 5 3" xfId="5034"/>
    <cellStyle name="20% - Énfasis6 6" xfId="5452"/>
    <cellStyle name="20% - Énfasis6 7" xfId="4581"/>
    <cellStyle name="40% - Énfasis1" xfId="19" builtinId="31" customBuiltin="1"/>
    <cellStyle name="40% - Énfasis1 2" xfId="68"/>
    <cellStyle name="40% - Énfasis1 2 2" xfId="328"/>
    <cellStyle name="40% - Énfasis1 2 2 2" xfId="880"/>
    <cellStyle name="40% - Énfasis1 2 2 2 2" xfId="1538"/>
    <cellStyle name="40% - Énfasis1 2 2 2 3" xfId="5202"/>
    <cellStyle name="40% - Énfasis1 2 2 3" xfId="1059"/>
    <cellStyle name="40% - Énfasis1 2 2 3 2" xfId="1899"/>
    <cellStyle name="40% - Énfasis1 2 2 4" xfId="1447"/>
    <cellStyle name="40% - Énfasis1 2 2 5" xfId="4741"/>
    <cellStyle name="40% - Énfasis1 2 3" xfId="329"/>
    <cellStyle name="40% - Énfasis1 2 3 2" xfId="1537"/>
    <cellStyle name="40% - Énfasis1 2 3 2 2" xfId="5721"/>
    <cellStyle name="40% - Énfasis1 2 3 2 3" xfId="5325"/>
    <cellStyle name="40% - Énfasis1 2 3 3" xfId="5588"/>
    <cellStyle name="40% - Énfasis1 2 3 3 2" xfId="6085"/>
    <cellStyle name="40% - Énfasis1 2 3 4" xfId="4934"/>
    <cellStyle name="40% - Énfasis1 2 4" xfId="945"/>
    <cellStyle name="40% - Énfasis1 2 4 2" xfId="1785"/>
    <cellStyle name="40% - Énfasis1 2 4 3" xfId="5037"/>
    <cellStyle name="40% - Énfasis1 2 5" xfId="1326"/>
    <cellStyle name="40% - Énfasis1 2 5 2" xfId="5960"/>
    <cellStyle name="40% - Énfasis1 2 6" xfId="4606"/>
    <cellStyle name="40% - Énfasis1 3" xfId="330"/>
    <cellStyle name="40% - Énfasis1 3 2" xfId="331"/>
    <cellStyle name="40% - Énfasis1 3 2 2" xfId="1539"/>
    <cellStyle name="40% - Énfasis1 3 2 2 2" xfId="6178"/>
    <cellStyle name="40% - Énfasis1 3 2 3" xfId="5172"/>
    <cellStyle name="40% - Énfasis1 3 2 3 2" xfId="6002"/>
    <cellStyle name="40% - Énfasis1 3 2 4" xfId="5885"/>
    <cellStyle name="40% - Énfasis1 3 3" xfId="1024"/>
    <cellStyle name="40% - Énfasis1 3 3 2" xfId="1864"/>
    <cellStyle name="40% - Énfasis1 3 4" xfId="1412"/>
    <cellStyle name="40% - Énfasis1 3 4 2" xfId="6069"/>
    <cellStyle name="40% - Énfasis1 3 5" xfId="4716"/>
    <cellStyle name="40% - Énfasis1 4" xfId="332"/>
    <cellStyle name="40% - Énfasis1 4 2" xfId="1750"/>
    <cellStyle name="40% - Énfasis1 4 2 2" xfId="5699"/>
    <cellStyle name="40% - Énfasis1 4 2 3" xfId="5291"/>
    <cellStyle name="40% - Énfasis1 4 3" xfId="5565"/>
    <cellStyle name="40% - Énfasis1 4 3 2" xfId="6203"/>
    <cellStyle name="40% - Énfasis1 4 4" xfId="4900"/>
    <cellStyle name="40% - Énfasis1 5" xfId="1288"/>
    <cellStyle name="40% - Énfasis1 5 2" xfId="5635"/>
    <cellStyle name="40% - Énfasis1 5 3" xfId="5036"/>
    <cellStyle name="40% - Énfasis1 6" xfId="5443"/>
    <cellStyle name="40% - Énfasis1 7" xfId="4572"/>
    <cellStyle name="40% - Énfasis2" xfId="23" builtinId="35" customBuiltin="1"/>
    <cellStyle name="40% - Énfasis2 2" xfId="69"/>
    <cellStyle name="40% - Énfasis2 2 2" xfId="333"/>
    <cellStyle name="40% - Énfasis2 2 2 2" xfId="881"/>
    <cellStyle name="40% - Énfasis2 2 2 2 2" xfId="1541"/>
    <cellStyle name="40% - Énfasis2 2 2 2 3" xfId="5203"/>
    <cellStyle name="40% - Énfasis2 2 2 3" xfId="1060"/>
    <cellStyle name="40% - Énfasis2 2 2 3 2" xfId="1900"/>
    <cellStyle name="40% - Énfasis2 2 2 4" xfId="1448"/>
    <cellStyle name="40% - Énfasis2 2 2 5" xfId="4742"/>
    <cellStyle name="40% - Énfasis2 2 3" xfId="334"/>
    <cellStyle name="40% - Énfasis2 2 3 2" xfId="1540"/>
    <cellStyle name="40% - Énfasis2 2 3 2 2" xfId="5722"/>
    <cellStyle name="40% - Énfasis2 2 3 2 3" xfId="5326"/>
    <cellStyle name="40% - Énfasis2 2 3 3" xfId="5589"/>
    <cellStyle name="40% - Énfasis2 2 3 3 2" xfId="6007"/>
    <cellStyle name="40% - Énfasis2 2 3 4" xfId="4935"/>
    <cellStyle name="40% - Énfasis2 2 4" xfId="946"/>
    <cellStyle name="40% - Énfasis2 2 4 2" xfId="1786"/>
    <cellStyle name="40% - Énfasis2 2 4 3" xfId="5039"/>
    <cellStyle name="40% - Énfasis2 2 5" xfId="1327"/>
    <cellStyle name="40% - Énfasis2 2 5 2" xfId="6056"/>
    <cellStyle name="40% - Énfasis2 2 6" xfId="4607"/>
    <cellStyle name="40% - Énfasis2 3" xfId="335"/>
    <cellStyle name="40% - Énfasis2 3 2" xfId="336"/>
    <cellStyle name="40% - Énfasis2 3 2 2" xfId="1542"/>
    <cellStyle name="40% - Énfasis2 3 2 2 2" xfId="5911"/>
    <cellStyle name="40% - Énfasis2 3 2 3" xfId="5174"/>
    <cellStyle name="40% - Énfasis2 3 2 3 2" xfId="6210"/>
    <cellStyle name="40% - Énfasis2 3 2 4" xfId="5929"/>
    <cellStyle name="40% - Énfasis2 3 3" xfId="1026"/>
    <cellStyle name="40% - Énfasis2 3 3 2" xfId="1866"/>
    <cellStyle name="40% - Énfasis2 3 4" xfId="1414"/>
    <cellStyle name="40% - Énfasis2 3 4 2" xfId="5995"/>
    <cellStyle name="40% - Énfasis2 3 5" xfId="4718"/>
    <cellStyle name="40% - Énfasis2 4" xfId="337"/>
    <cellStyle name="40% - Énfasis2 4 2" xfId="1752"/>
    <cellStyle name="40% - Énfasis2 4 2 2" xfId="5701"/>
    <cellStyle name="40% - Énfasis2 4 2 3" xfId="5293"/>
    <cellStyle name="40% - Énfasis2 4 3" xfId="5567"/>
    <cellStyle name="40% - Énfasis2 4 3 2" xfId="6072"/>
    <cellStyle name="40% - Énfasis2 4 4" xfId="4902"/>
    <cellStyle name="40% - Énfasis2 5" xfId="1290"/>
    <cellStyle name="40% - Énfasis2 5 2" xfId="5636"/>
    <cellStyle name="40% - Énfasis2 5 3" xfId="5038"/>
    <cellStyle name="40% - Énfasis2 6" xfId="5445"/>
    <cellStyle name="40% - Énfasis2 7" xfId="4574"/>
    <cellStyle name="40% - Énfasis3" xfId="27" builtinId="39" customBuiltin="1"/>
    <cellStyle name="40% - Énfasis3 2" xfId="70"/>
    <cellStyle name="40% - Énfasis3 2 2" xfId="338"/>
    <cellStyle name="40% - Énfasis3 2 2 2" xfId="882"/>
    <cellStyle name="40% - Énfasis3 2 2 2 2" xfId="1544"/>
    <cellStyle name="40% - Énfasis3 2 2 2 3" xfId="5204"/>
    <cellStyle name="40% - Énfasis3 2 2 3" xfId="1061"/>
    <cellStyle name="40% - Énfasis3 2 2 3 2" xfId="1901"/>
    <cellStyle name="40% - Énfasis3 2 2 4" xfId="1449"/>
    <cellStyle name="40% - Énfasis3 2 2 5" xfId="4743"/>
    <cellStyle name="40% - Énfasis3 2 3" xfId="339"/>
    <cellStyle name="40% - Énfasis3 2 3 2" xfId="1543"/>
    <cellStyle name="40% - Énfasis3 2 3 2 2" xfId="5723"/>
    <cellStyle name="40% - Énfasis3 2 3 2 3" xfId="5327"/>
    <cellStyle name="40% - Énfasis3 2 3 3" xfId="5590"/>
    <cellStyle name="40% - Énfasis3 2 3 3 2" xfId="6215"/>
    <cellStyle name="40% - Énfasis3 2 3 4" xfId="4936"/>
    <cellStyle name="40% - Énfasis3 2 4" xfId="947"/>
    <cellStyle name="40% - Énfasis3 2 4 2" xfId="1787"/>
    <cellStyle name="40% - Énfasis3 2 4 3" xfId="5041"/>
    <cellStyle name="40% - Énfasis3 2 5" xfId="1328"/>
    <cellStyle name="40% - Énfasis3 2 5 2" xfId="5928"/>
    <cellStyle name="40% - Énfasis3 2 6" xfId="4608"/>
    <cellStyle name="40% - Énfasis3 3" xfId="340"/>
    <cellStyle name="40% - Énfasis3 3 2" xfId="341"/>
    <cellStyle name="40% - Énfasis3 3 2 2" xfId="1545"/>
    <cellStyle name="40% - Énfasis3 3 2 2 2" xfId="6044"/>
    <cellStyle name="40% - Énfasis3 3 2 3" xfId="5176"/>
    <cellStyle name="40% - Énfasis3 3 2 3 2" xfId="6137"/>
    <cellStyle name="40% - Énfasis3 3 2 4" xfId="6302"/>
    <cellStyle name="40% - Énfasis3 3 3" xfId="1028"/>
    <cellStyle name="40% - Énfasis3 3 3 2" xfId="1868"/>
    <cellStyle name="40% - Énfasis3 3 4" xfId="1416"/>
    <cellStyle name="40% - Énfasis3 3 4 2" xfId="6201"/>
    <cellStyle name="40% - Énfasis3 3 5" xfId="4720"/>
    <cellStyle name="40% - Énfasis3 4" xfId="342"/>
    <cellStyle name="40% - Énfasis3 4 2" xfId="1754"/>
    <cellStyle name="40% - Énfasis3 4 2 2" xfId="5703"/>
    <cellStyle name="40% - Énfasis3 4 2 3" xfId="5295"/>
    <cellStyle name="40% - Énfasis3 4 3" xfId="5569"/>
    <cellStyle name="40% - Énfasis3 4 3 2" xfId="6204"/>
    <cellStyle name="40% - Énfasis3 4 4" xfId="4904"/>
    <cellStyle name="40% - Énfasis3 5" xfId="1292"/>
    <cellStyle name="40% - Énfasis3 5 2" xfId="5637"/>
    <cellStyle name="40% - Énfasis3 5 3" xfId="5040"/>
    <cellStyle name="40% - Énfasis3 6" xfId="5447"/>
    <cellStyle name="40% - Énfasis3 7" xfId="4576"/>
    <cellStyle name="40% - Énfasis4" xfId="31" builtinId="43" customBuiltin="1"/>
    <cellStyle name="40% - Énfasis4 2" xfId="71"/>
    <cellStyle name="40% - Énfasis4 2 2" xfId="343"/>
    <cellStyle name="40% - Énfasis4 2 2 2" xfId="883"/>
    <cellStyle name="40% - Énfasis4 2 2 2 2" xfId="1547"/>
    <cellStyle name="40% - Énfasis4 2 2 2 3" xfId="5205"/>
    <cellStyle name="40% - Énfasis4 2 2 3" xfId="1062"/>
    <cellStyle name="40% - Énfasis4 2 2 3 2" xfId="1902"/>
    <cellStyle name="40% - Énfasis4 2 2 4" xfId="1450"/>
    <cellStyle name="40% - Énfasis4 2 2 5" xfId="4744"/>
    <cellStyle name="40% - Énfasis4 2 3" xfId="344"/>
    <cellStyle name="40% - Énfasis4 2 3 2" xfId="1546"/>
    <cellStyle name="40% - Énfasis4 2 3 2 2" xfId="5724"/>
    <cellStyle name="40% - Énfasis4 2 3 2 3" xfId="5328"/>
    <cellStyle name="40% - Énfasis4 2 3 3" xfId="5591"/>
    <cellStyle name="40% - Énfasis4 2 3 3 2" xfId="6142"/>
    <cellStyle name="40% - Énfasis4 2 3 4" xfId="4937"/>
    <cellStyle name="40% - Énfasis4 2 4" xfId="948"/>
    <cellStyle name="40% - Énfasis4 2 4 2" xfId="1788"/>
    <cellStyle name="40% - Énfasis4 2 4 3" xfId="5043"/>
    <cellStyle name="40% - Énfasis4 2 5" xfId="1329"/>
    <cellStyle name="40% - Énfasis4 2 5 2" xfId="6187"/>
    <cellStyle name="40% - Énfasis4 2 6" xfId="4609"/>
    <cellStyle name="40% - Énfasis4 3" xfId="345"/>
    <cellStyle name="40% - Énfasis4 3 2" xfId="346"/>
    <cellStyle name="40% - Énfasis4 3 2 2" xfId="1548"/>
    <cellStyle name="40% - Énfasis4 3 2 2 2" xfId="5970"/>
    <cellStyle name="40% - Énfasis4 3 2 3" xfId="5178"/>
    <cellStyle name="40% - Énfasis4 3 2 3 2" xfId="6080"/>
    <cellStyle name="40% - Énfasis4 3 2 4" xfId="5878"/>
    <cellStyle name="40% - Énfasis4 3 3" xfId="1030"/>
    <cellStyle name="40% - Énfasis4 3 3 2" xfId="1870"/>
    <cellStyle name="40% - Énfasis4 3 4" xfId="1418"/>
    <cellStyle name="40% - Énfasis4 3 4 2" xfId="6128"/>
    <cellStyle name="40% - Énfasis4 3 5" xfId="4722"/>
    <cellStyle name="40% - Énfasis4 4" xfId="347"/>
    <cellStyle name="40% - Énfasis4 4 2" xfId="1756"/>
    <cellStyle name="40% - Énfasis4 4 2 2" xfId="5705"/>
    <cellStyle name="40% - Énfasis4 4 2 3" xfId="5297"/>
    <cellStyle name="40% - Énfasis4 4 3" xfId="5571"/>
    <cellStyle name="40% - Énfasis4 4 3 2" xfId="6073"/>
    <cellStyle name="40% - Énfasis4 4 4" xfId="4906"/>
    <cellStyle name="40% - Énfasis4 5" xfId="1294"/>
    <cellStyle name="40% - Énfasis4 5 2" xfId="5638"/>
    <cellStyle name="40% - Énfasis4 5 3" xfId="5042"/>
    <cellStyle name="40% - Énfasis4 6" xfId="5449"/>
    <cellStyle name="40% - Énfasis4 7" xfId="4578"/>
    <cellStyle name="40% - Énfasis5" xfId="35" builtinId="47" customBuiltin="1"/>
    <cellStyle name="40% - Énfasis5 2" xfId="72"/>
    <cellStyle name="40% - Énfasis5 2 2" xfId="348"/>
    <cellStyle name="40% - Énfasis5 2 2 2" xfId="884"/>
    <cellStyle name="40% - Énfasis5 2 2 2 2" xfId="1550"/>
    <cellStyle name="40% - Énfasis5 2 2 2 3" xfId="5206"/>
    <cellStyle name="40% - Énfasis5 2 2 3" xfId="1063"/>
    <cellStyle name="40% - Énfasis5 2 2 3 2" xfId="1903"/>
    <cellStyle name="40% - Énfasis5 2 2 4" xfId="1451"/>
    <cellStyle name="40% - Énfasis5 2 2 5" xfId="4745"/>
    <cellStyle name="40% - Énfasis5 2 3" xfId="349"/>
    <cellStyle name="40% - Énfasis5 2 3 2" xfId="1549"/>
    <cellStyle name="40% - Énfasis5 2 3 2 2" xfId="5725"/>
    <cellStyle name="40% - Énfasis5 2 3 2 3" xfId="5329"/>
    <cellStyle name="40% - Énfasis5 2 3 3" xfId="5592"/>
    <cellStyle name="40% - Énfasis5 2 3 3 2" xfId="6086"/>
    <cellStyle name="40% - Énfasis5 2 3 4" xfId="4938"/>
    <cellStyle name="40% - Énfasis5 2 4" xfId="949"/>
    <cellStyle name="40% - Énfasis5 2 4 2" xfId="1789"/>
    <cellStyle name="40% - Énfasis5 2 4 3" xfId="5045"/>
    <cellStyle name="40% - Énfasis5 2 5" xfId="1330"/>
    <cellStyle name="40% - Énfasis5 2 5 2" xfId="6255"/>
    <cellStyle name="40% - Énfasis5 2 6" xfId="4610"/>
    <cellStyle name="40% - Énfasis5 3" xfId="350"/>
    <cellStyle name="40% - Énfasis5 3 2" xfId="351"/>
    <cellStyle name="40% - Énfasis5 3 2 2" xfId="1551"/>
    <cellStyle name="40% - Énfasis5 3 2 2 2" xfId="6179"/>
    <cellStyle name="40% - Énfasis5 3 2 3" xfId="5180"/>
    <cellStyle name="40% - Énfasis5 3 2 3 2" xfId="6003"/>
    <cellStyle name="40% - Énfasis5 3 2 4" xfId="5986"/>
    <cellStyle name="40% - Énfasis5 3 3" xfId="1032"/>
    <cellStyle name="40% - Énfasis5 3 3 2" xfId="1872"/>
    <cellStyle name="40% - Énfasis5 3 4" xfId="1420"/>
    <cellStyle name="40% - Énfasis5 3 4 2" xfId="6070"/>
    <cellStyle name="40% - Énfasis5 3 5" xfId="4724"/>
    <cellStyle name="40% - Énfasis5 4" xfId="352"/>
    <cellStyle name="40% - Énfasis5 4 2" xfId="1758"/>
    <cellStyle name="40% - Énfasis5 4 2 2" xfId="5707"/>
    <cellStyle name="40% - Énfasis5 4 2 3" xfId="5299"/>
    <cellStyle name="40% - Énfasis5 4 3" xfId="5573"/>
    <cellStyle name="40% - Énfasis5 4 3 2" xfId="6205"/>
    <cellStyle name="40% - Énfasis5 4 4" xfId="4908"/>
    <cellStyle name="40% - Énfasis5 5" xfId="1296"/>
    <cellStyle name="40% - Énfasis5 5 2" xfId="5639"/>
    <cellStyle name="40% - Énfasis5 5 3" xfId="5044"/>
    <cellStyle name="40% - Énfasis5 6" xfId="5451"/>
    <cellStyle name="40% - Énfasis5 7" xfId="4580"/>
    <cellStyle name="40% - Énfasis6" xfId="39" builtinId="51" customBuiltin="1"/>
    <cellStyle name="40% - Énfasis6 2" xfId="73"/>
    <cellStyle name="40% - Énfasis6 2 2" xfId="353"/>
    <cellStyle name="40% - Énfasis6 2 2 2" xfId="885"/>
    <cellStyle name="40% - Énfasis6 2 2 2 2" xfId="1553"/>
    <cellStyle name="40% - Énfasis6 2 2 2 3" xfId="5207"/>
    <cellStyle name="40% - Énfasis6 2 2 3" xfId="1064"/>
    <cellStyle name="40% - Énfasis6 2 2 3 2" xfId="1904"/>
    <cellStyle name="40% - Énfasis6 2 2 4" xfId="1452"/>
    <cellStyle name="40% - Énfasis6 2 2 5" xfId="4746"/>
    <cellStyle name="40% - Énfasis6 2 3" xfId="354"/>
    <cellStyle name="40% - Énfasis6 2 3 2" xfId="1552"/>
    <cellStyle name="40% - Énfasis6 2 3 2 2" xfId="5726"/>
    <cellStyle name="40% - Énfasis6 2 3 2 3" xfId="5330"/>
    <cellStyle name="40% - Énfasis6 2 3 3" xfId="5593"/>
    <cellStyle name="40% - Énfasis6 2 3 3 2" xfId="6008"/>
    <cellStyle name="40% - Énfasis6 2 3 4" xfId="4939"/>
    <cellStyle name="40% - Énfasis6 2 4" xfId="950"/>
    <cellStyle name="40% - Énfasis6 2 4 2" xfId="1790"/>
    <cellStyle name="40% - Énfasis6 2 4 3" xfId="5047"/>
    <cellStyle name="40% - Énfasis6 2 5" xfId="1331"/>
    <cellStyle name="40% - Énfasis6 2 5 2" xfId="6057"/>
    <cellStyle name="40% - Énfasis6 2 6" xfId="4611"/>
    <cellStyle name="40% - Énfasis6 3" xfId="355"/>
    <cellStyle name="40% - Énfasis6 3 2" xfId="356"/>
    <cellStyle name="40% - Énfasis6 3 2 2" xfId="1554"/>
    <cellStyle name="40% - Énfasis6 3 2 2 2" xfId="6289"/>
    <cellStyle name="40% - Énfasis6 3 2 3" xfId="5182"/>
    <cellStyle name="40% - Énfasis6 3 2 3 2" xfId="6211"/>
    <cellStyle name="40% - Énfasis6 3 2 4" xfId="5825"/>
    <cellStyle name="40% - Énfasis6 3 3" xfId="1034"/>
    <cellStyle name="40% - Énfasis6 3 3 2" xfId="1874"/>
    <cellStyle name="40% - Énfasis6 3 4" xfId="1422"/>
    <cellStyle name="40% - Énfasis6 3 4 2" xfId="5996"/>
    <cellStyle name="40% - Énfasis6 3 5" xfId="4726"/>
    <cellStyle name="40% - Énfasis6 4" xfId="357"/>
    <cellStyle name="40% - Énfasis6 4 2" xfId="1760"/>
    <cellStyle name="40% - Énfasis6 4 2 2" xfId="5709"/>
    <cellStyle name="40% - Énfasis6 4 2 3" xfId="5301"/>
    <cellStyle name="40% - Énfasis6 4 3" xfId="5575"/>
    <cellStyle name="40% - Énfasis6 4 3 2" xfId="6074"/>
    <cellStyle name="40% - Énfasis6 4 4" xfId="4910"/>
    <cellStyle name="40% - Énfasis6 5" xfId="1298"/>
    <cellStyle name="40% - Énfasis6 5 2" xfId="5640"/>
    <cellStyle name="40% - Énfasis6 5 3" xfId="5046"/>
    <cellStyle name="40% - Énfasis6 6" xfId="5453"/>
    <cellStyle name="40% - Énfasis6 7" xfId="4582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A3 297 x 420 mm" xfId="74"/>
    <cellStyle name="A3 297 x 420 mm 2" xfId="75"/>
    <cellStyle name="Base 0 dec" xfId="76"/>
    <cellStyle name="Base 1 dec" xfId="77"/>
    <cellStyle name="Base 2 dec" xfId="78"/>
    <cellStyle name="Bueno" xfId="6" builtinId="26" customBuiltin="1"/>
    <cellStyle name="Cálculo" xfId="11" builtinId="22" customBuiltin="1"/>
    <cellStyle name="Capitulo" xfId="79"/>
    <cellStyle name="Celda de comprobación" xfId="13" builtinId="23" customBuiltin="1"/>
    <cellStyle name="Celda vinculada" xfId="12" builtinId="24" customBuiltin="1"/>
    <cellStyle name="Currency_PROP. RAMO 33 2007 PAVY GUARN" xfId="534"/>
    <cellStyle name="Dec(1)" xfId="80"/>
    <cellStyle name="Dec(2)" xfId="81"/>
    <cellStyle name="Descripciones" xfId="82"/>
    <cellStyle name="Enc. der" xfId="83"/>
    <cellStyle name="Enc. izq" xfId="84"/>
    <cellStyle name="Encabezado 1" xfId="2" builtinId="16" customBuiltin="1"/>
    <cellStyle name="Encabezado 4" xfId="5" builtinId="19" customBuiltin="1"/>
    <cellStyle name="Énfasis 1" xfId="2181"/>
    <cellStyle name="Énfasis 2" xfId="2182"/>
    <cellStyle name="Énfasis 3" xfId="2183"/>
    <cellStyle name="Énfasis1" xfId="17" builtinId="29" customBuiltin="1"/>
    <cellStyle name="Énfasis1 - 20%" xfId="2184"/>
    <cellStyle name="Énfasis1 - 20% 2" xfId="4466"/>
    <cellStyle name="Énfasis1 - 20% 2 2" xfId="4545"/>
    <cellStyle name="Énfasis1 - 20% 2 2 2" xfId="5746"/>
    <cellStyle name="Énfasis1 - 20% 2 2 3" xfId="5400"/>
    <cellStyle name="Énfasis1 - 20% 2 3" xfId="5614"/>
    <cellStyle name="Énfasis1 - 20% 2 4" xfId="5009"/>
    <cellStyle name="Énfasis1 - 20% 3" xfId="4490"/>
    <cellStyle name="Énfasis1 - 20% 3 2" xfId="5641"/>
    <cellStyle name="Énfasis1 - 20% 3 3" xfId="5048"/>
    <cellStyle name="Énfasis1 - 20% 4" xfId="5473"/>
    <cellStyle name="Énfasis1 - 20% 5" xfId="4681"/>
    <cellStyle name="Énfasis1 - 40%" xfId="2185"/>
    <cellStyle name="Énfasis1 - 40% 2" xfId="4467"/>
    <cellStyle name="Énfasis1 - 40% 2 2" xfId="4546"/>
    <cellStyle name="Énfasis1 - 40% 2 2 2" xfId="5747"/>
    <cellStyle name="Énfasis1 - 40% 2 2 3" xfId="5401"/>
    <cellStyle name="Énfasis1 - 40% 2 3" xfId="5615"/>
    <cellStyle name="Énfasis1 - 40% 2 4" xfId="5010"/>
    <cellStyle name="Énfasis1 - 40% 3" xfId="4491"/>
    <cellStyle name="Énfasis1 - 40% 3 2" xfId="5642"/>
    <cellStyle name="Énfasis1 - 40% 3 3" xfId="5049"/>
    <cellStyle name="Énfasis1 - 40% 4" xfId="5474"/>
    <cellStyle name="Énfasis1 - 40% 5" xfId="4682"/>
    <cellStyle name="Énfasis1 - 60%" xfId="2186"/>
    <cellStyle name="Énfasis2" xfId="21" builtinId="33" customBuiltin="1"/>
    <cellStyle name="Énfasis2 - 20%" xfId="2187"/>
    <cellStyle name="Énfasis2 - 20% 2" xfId="4468"/>
    <cellStyle name="Énfasis2 - 20% 2 2" xfId="4547"/>
    <cellStyle name="Énfasis2 - 20% 2 2 2" xfId="5748"/>
    <cellStyle name="Énfasis2 - 20% 2 2 3" xfId="5402"/>
    <cellStyle name="Énfasis2 - 20% 2 3" xfId="5616"/>
    <cellStyle name="Énfasis2 - 20% 2 4" xfId="5011"/>
    <cellStyle name="Énfasis2 - 20% 3" xfId="4492"/>
    <cellStyle name="Énfasis2 - 20% 3 2" xfId="5643"/>
    <cellStyle name="Énfasis2 - 20% 3 3" xfId="5050"/>
    <cellStyle name="Énfasis2 - 20% 4" xfId="5475"/>
    <cellStyle name="Énfasis2 - 20% 5" xfId="4683"/>
    <cellStyle name="Énfasis2 - 40%" xfId="2188"/>
    <cellStyle name="Énfasis2 - 40% 2" xfId="4469"/>
    <cellStyle name="Énfasis2 - 40% 2 2" xfId="4548"/>
    <cellStyle name="Énfasis2 - 40% 2 2 2" xfId="5749"/>
    <cellStyle name="Énfasis2 - 40% 2 2 3" xfId="5403"/>
    <cellStyle name="Énfasis2 - 40% 2 3" xfId="5617"/>
    <cellStyle name="Énfasis2 - 40% 2 4" xfId="5012"/>
    <cellStyle name="Énfasis2 - 40% 3" xfId="4493"/>
    <cellStyle name="Énfasis2 - 40% 3 2" xfId="5644"/>
    <cellStyle name="Énfasis2 - 40% 3 3" xfId="5051"/>
    <cellStyle name="Énfasis2 - 40% 4" xfId="5476"/>
    <cellStyle name="Énfasis2 - 40% 5" xfId="4684"/>
    <cellStyle name="Énfasis2 - 60%" xfId="2189"/>
    <cellStyle name="Énfasis3" xfId="25" builtinId="37" customBuiltin="1"/>
    <cellStyle name="Énfasis3 - 20%" xfId="2190"/>
    <cellStyle name="Énfasis3 - 20% 2" xfId="4470"/>
    <cellStyle name="Énfasis3 - 20% 2 2" xfId="4549"/>
    <cellStyle name="Énfasis3 - 20% 2 2 2" xfId="5750"/>
    <cellStyle name="Énfasis3 - 20% 2 2 3" xfId="5404"/>
    <cellStyle name="Énfasis3 - 20% 2 3" xfId="5618"/>
    <cellStyle name="Énfasis3 - 20% 2 4" xfId="5013"/>
    <cellStyle name="Énfasis3 - 20% 3" xfId="4494"/>
    <cellStyle name="Énfasis3 - 20% 3 2" xfId="5645"/>
    <cellStyle name="Énfasis3 - 20% 3 3" xfId="5052"/>
    <cellStyle name="Énfasis3 - 20% 4" xfId="5477"/>
    <cellStyle name="Énfasis3 - 20% 5" xfId="4685"/>
    <cellStyle name="Énfasis3 - 40%" xfId="2191"/>
    <cellStyle name="Énfasis3 - 40% 2" xfId="4471"/>
    <cellStyle name="Énfasis3 - 40% 2 2" xfId="4550"/>
    <cellStyle name="Énfasis3 - 40% 2 2 2" xfId="5751"/>
    <cellStyle name="Énfasis3 - 40% 2 2 3" xfId="5405"/>
    <cellStyle name="Énfasis3 - 40% 2 3" xfId="5619"/>
    <cellStyle name="Énfasis3 - 40% 2 4" xfId="5014"/>
    <cellStyle name="Énfasis3 - 40% 3" xfId="4495"/>
    <cellStyle name="Énfasis3 - 40% 3 2" xfId="5646"/>
    <cellStyle name="Énfasis3 - 40% 3 3" xfId="5053"/>
    <cellStyle name="Énfasis3 - 40% 4" xfId="5478"/>
    <cellStyle name="Énfasis3 - 40% 5" xfId="4686"/>
    <cellStyle name="Énfasis3 - 60%" xfId="2192"/>
    <cellStyle name="Énfasis4" xfId="29" builtinId="41" customBuiltin="1"/>
    <cellStyle name="Énfasis4 - 20%" xfId="2193"/>
    <cellStyle name="Énfasis4 - 20% 2" xfId="4472"/>
    <cellStyle name="Énfasis4 - 20% 2 2" xfId="4551"/>
    <cellStyle name="Énfasis4 - 20% 2 2 2" xfId="5752"/>
    <cellStyle name="Énfasis4 - 20% 2 2 3" xfId="5406"/>
    <cellStyle name="Énfasis4 - 20% 2 3" xfId="5620"/>
    <cellStyle name="Énfasis4 - 20% 2 4" xfId="5015"/>
    <cellStyle name="Énfasis4 - 20% 3" xfId="4496"/>
    <cellStyle name="Énfasis4 - 20% 3 2" xfId="5647"/>
    <cellStyle name="Énfasis4 - 20% 3 3" xfId="5054"/>
    <cellStyle name="Énfasis4 - 20% 4" xfId="5479"/>
    <cellStyle name="Énfasis4 - 20% 5" xfId="4687"/>
    <cellStyle name="Énfasis4 - 40%" xfId="2194"/>
    <cellStyle name="Énfasis4 - 40% 2" xfId="4473"/>
    <cellStyle name="Énfasis4 - 40% 2 2" xfId="4552"/>
    <cellStyle name="Énfasis4 - 40% 2 2 2" xfId="5753"/>
    <cellStyle name="Énfasis4 - 40% 2 2 3" xfId="5407"/>
    <cellStyle name="Énfasis4 - 40% 2 3" xfId="5621"/>
    <cellStyle name="Énfasis4 - 40% 2 4" xfId="5016"/>
    <cellStyle name="Énfasis4 - 40% 3" xfId="4497"/>
    <cellStyle name="Énfasis4 - 40% 3 2" xfId="5648"/>
    <cellStyle name="Énfasis4 - 40% 3 3" xfId="5055"/>
    <cellStyle name="Énfasis4 - 40% 4" xfId="5480"/>
    <cellStyle name="Énfasis4 - 40% 5" xfId="4688"/>
    <cellStyle name="Énfasis4 - 60%" xfId="2195"/>
    <cellStyle name="Énfasis5" xfId="33" builtinId="45" customBuiltin="1"/>
    <cellStyle name="Énfasis5 - 20%" xfId="2196"/>
    <cellStyle name="Énfasis5 - 20% 2" xfId="4474"/>
    <cellStyle name="Énfasis5 - 20% 2 2" xfId="4553"/>
    <cellStyle name="Énfasis5 - 20% 2 2 2" xfId="5754"/>
    <cellStyle name="Énfasis5 - 20% 2 2 3" xfId="5408"/>
    <cellStyle name="Énfasis5 - 20% 2 3" xfId="5622"/>
    <cellStyle name="Énfasis5 - 20% 2 4" xfId="5017"/>
    <cellStyle name="Énfasis5 - 20% 3" xfId="4498"/>
    <cellStyle name="Énfasis5 - 20% 3 2" xfId="5649"/>
    <cellStyle name="Énfasis5 - 20% 3 3" xfId="5056"/>
    <cellStyle name="Énfasis5 - 20% 4" xfId="5481"/>
    <cellStyle name="Énfasis5 - 20% 5" xfId="4689"/>
    <cellStyle name="Énfasis5 - 40%" xfId="2197"/>
    <cellStyle name="Énfasis5 - 40% 2" xfId="4475"/>
    <cellStyle name="Énfasis5 - 40% 2 2" xfId="4554"/>
    <cellStyle name="Énfasis5 - 40% 2 2 2" xfId="5755"/>
    <cellStyle name="Énfasis5 - 40% 2 2 3" xfId="5409"/>
    <cellStyle name="Énfasis5 - 40% 2 3" xfId="5623"/>
    <cellStyle name="Énfasis5 - 40% 2 4" xfId="5018"/>
    <cellStyle name="Énfasis5 - 40% 3" xfId="4499"/>
    <cellStyle name="Énfasis5 - 40% 3 2" xfId="5650"/>
    <cellStyle name="Énfasis5 - 40% 3 3" xfId="5057"/>
    <cellStyle name="Énfasis5 - 40% 4" xfId="5482"/>
    <cellStyle name="Énfasis5 - 40% 5" xfId="4690"/>
    <cellStyle name="Énfasis5 - 60%" xfId="2198"/>
    <cellStyle name="Énfasis6" xfId="37" builtinId="49" customBuiltin="1"/>
    <cellStyle name="Énfasis6 - 20%" xfId="2199"/>
    <cellStyle name="Énfasis6 - 20% 2" xfId="4476"/>
    <cellStyle name="Énfasis6 - 20% 2 2" xfId="4555"/>
    <cellStyle name="Énfasis6 - 20% 2 2 2" xfId="5756"/>
    <cellStyle name="Énfasis6 - 20% 2 2 3" xfId="5410"/>
    <cellStyle name="Énfasis6 - 20% 2 3" xfId="5624"/>
    <cellStyle name="Énfasis6 - 20% 2 4" xfId="5019"/>
    <cellStyle name="Énfasis6 - 20% 3" xfId="4500"/>
    <cellStyle name="Énfasis6 - 20% 3 2" xfId="5651"/>
    <cellStyle name="Énfasis6 - 20% 3 3" xfId="5058"/>
    <cellStyle name="Énfasis6 - 20% 4" xfId="5483"/>
    <cellStyle name="Énfasis6 - 20% 5" xfId="4691"/>
    <cellStyle name="Énfasis6 - 40%" xfId="2200"/>
    <cellStyle name="Énfasis6 - 40% 2" xfId="4477"/>
    <cellStyle name="Énfasis6 - 40% 2 2" xfId="4556"/>
    <cellStyle name="Énfasis6 - 40% 2 2 2" xfId="5757"/>
    <cellStyle name="Énfasis6 - 40% 2 2 3" xfId="5411"/>
    <cellStyle name="Énfasis6 - 40% 2 3" xfId="5625"/>
    <cellStyle name="Énfasis6 - 40% 2 4" xfId="5020"/>
    <cellStyle name="Énfasis6 - 40% 3" xfId="4501"/>
    <cellStyle name="Énfasis6 - 40% 3 2" xfId="5652"/>
    <cellStyle name="Énfasis6 - 40% 3 3" xfId="5059"/>
    <cellStyle name="Énfasis6 - 40% 4" xfId="5484"/>
    <cellStyle name="Énfasis6 - 40% 5" xfId="4692"/>
    <cellStyle name="Énfasis6 - 60%" xfId="2201"/>
    <cellStyle name="Entrada" xfId="9" builtinId="20" customBuiltin="1"/>
    <cellStyle name="Estilo 1" xfId="85"/>
    <cellStyle name="Etiqueta" xfId="86"/>
    <cellStyle name="Euro" xfId="43"/>
    <cellStyle name="Euro 10" xfId="2203"/>
    <cellStyle name="Euro 11" xfId="2204"/>
    <cellStyle name="Euro 12" xfId="2205"/>
    <cellStyle name="Euro 13" xfId="2206"/>
    <cellStyle name="Euro 14" xfId="2207"/>
    <cellStyle name="Euro 15" xfId="2208"/>
    <cellStyle name="Euro 16" xfId="2209"/>
    <cellStyle name="Euro 17" xfId="2210"/>
    <cellStyle name="Euro 18" xfId="2211"/>
    <cellStyle name="Euro 19" xfId="2212"/>
    <cellStyle name="Euro 2" xfId="88"/>
    <cellStyle name="Euro 2 10" xfId="2214"/>
    <cellStyle name="Euro 2 11" xfId="2215"/>
    <cellStyle name="Euro 2 12" xfId="2216"/>
    <cellStyle name="Euro 2 13" xfId="2217"/>
    <cellStyle name="Euro 2 14" xfId="2218"/>
    <cellStyle name="Euro 2 15" xfId="2219"/>
    <cellStyle name="Euro 2 16" xfId="2220"/>
    <cellStyle name="Euro 2 17" xfId="2221"/>
    <cellStyle name="Euro 2 18" xfId="2222"/>
    <cellStyle name="Euro 2 19" xfId="2223"/>
    <cellStyle name="Euro 2 2" xfId="89"/>
    <cellStyle name="Euro 2 2 2" xfId="2224"/>
    <cellStyle name="Euro 2 2 3" xfId="3509"/>
    <cellStyle name="Euro 2 20" xfId="2225"/>
    <cellStyle name="Euro 2 21" xfId="2226"/>
    <cellStyle name="Euro 2 22" xfId="2227"/>
    <cellStyle name="Euro 2 23" xfId="2228"/>
    <cellStyle name="Euro 2 24" xfId="2229"/>
    <cellStyle name="Euro 2 25" xfId="2230"/>
    <cellStyle name="Euro 2 26" xfId="2231"/>
    <cellStyle name="Euro 2 27" xfId="2232"/>
    <cellStyle name="Euro 2 28" xfId="2233"/>
    <cellStyle name="Euro 2 29" xfId="2234"/>
    <cellStyle name="Euro 2 3" xfId="90"/>
    <cellStyle name="Euro 2 3 2" xfId="2235"/>
    <cellStyle name="Euro 2 3 3" xfId="3508"/>
    <cellStyle name="Euro 2 30" xfId="2236"/>
    <cellStyle name="Euro 2 31" xfId="2237"/>
    <cellStyle name="Euro 2 32" xfId="2238"/>
    <cellStyle name="Euro 2 33" xfId="2239"/>
    <cellStyle name="Euro 2 34" xfId="2240"/>
    <cellStyle name="Euro 2 34 2" xfId="3518"/>
    <cellStyle name="Euro 2 35" xfId="2241"/>
    <cellStyle name="Euro 2 35 2" xfId="3519"/>
    <cellStyle name="Euro 2 36" xfId="2242"/>
    <cellStyle name="Euro 2 36 2" xfId="3520"/>
    <cellStyle name="Euro 2 37" xfId="2243"/>
    <cellStyle name="Euro 2 37 2" xfId="3521"/>
    <cellStyle name="Euro 2 38" xfId="2244"/>
    <cellStyle name="Euro 2 38 2" xfId="3522"/>
    <cellStyle name="Euro 2 39" xfId="2245"/>
    <cellStyle name="Euro 2 39 2" xfId="3523"/>
    <cellStyle name="Euro 2 4" xfId="596"/>
    <cellStyle name="Euro 2 4 2" xfId="2246"/>
    <cellStyle name="Euro 2 4 3" xfId="3505"/>
    <cellStyle name="Euro 2 40" xfId="2247"/>
    <cellStyle name="Euro 2 40 2" xfId="3524"/>
    <cellStyle name="Euro 2 41" xfId="2248"/>
    <cellStyle name="Euro 2 41 2" xfId="3525"/>
    <cellStyle name="Euro 2 42" xfId="2249"/>
    <cellStyle name="Euro 2 42 2" xfId="3526"/>
    <cellStyle name="Euro 2 43" xfId="2250"/>
    <cellStyle name="Euro 2 43 2" xfId="3527"/>
    <cellStyle name="Euro 2 44" xfId="2251"/>
    <cellStyle name="Euro 2 44 2" xfId="3528"/>
    <cellStyle name="Euro 2 45" xfId="2252"/>
    <cellStyle name="Euro 2 45 2" xfId="3529"/>
    <cellStyle name="Euro 2 46" xfId="2253"/>
    <cellStyle name="Euro 2 46 2" xfId="3530"/>
    <cellStyle name="Euro 2 47" xfId="2254"/>
    <cellStyle name="Euro 2 47 2" xfId="3531"/>
    <cellStyle name="Euro 2 48" xfId="2255"/>
    <cellStyle name="Euro 2 48 2" xfId="3532"/>
    <cellStyle name="Euro 2 49" xfId="2256"/>
    <cellStyle name="Euro 2 49 2" xfId="3533"/>
    <cellStyle name="Euro 2 5" xfId="1268"/>
    <cellStyle name="Euro 2 5 2" xfId="2140"/>
    <cellStyle name="Euro 2 5 3" xfId="2147"/>
    <cellStyle name="Euro 2 5 4" xfId="2108"/>
    <cellStyle name="Euro 2 5 5" xfId="4828"/>
    <cellStyle name="Euro 2 5 6" xfId="2257"/>
    <cellStyle name="Euro 2 50" xfId="2258"/>
    <cellStyle name="Euro 2 50 2" xfId="3534"/>
    <cellStyle name="Euro 2 51" xfId="2259"/>
    <cellStyle name="Euro 2 51 2" xfId="3535"/>
    <cellStyle name="Euro 2 52" xfId="2260"/>
    <cellStyle name="Euro 2 52 2" xfId="3536"/>
    <cellStyle name="Euro 2 53" xfId="2261"/>
    <cellStyle name="Euro 2 53 2" xfId="3537"/>
    <cellStyle name="Euro 2 54" xfId="2262"/>
    <cellStyle name="Euro 2 54 2" xfId="3538"/>
    <cellStyle name="Euro 2 55" xfId="2263"/>
    <cellStyle name="Euro 2 55 2" xfId="3539"/>
    <cellStyle name="Euro 2 56" xfId="2264"/>
    <cellStyle name="Euro 2 56 2" xfId="3540"/>
    <cellStyle name="Euro 2 57" xfId="2265"/>
    <cellStyle name="Euro 2 57 2" xfId="3541"/>
    <cellStyle name="Euro 2 58" xfId="2266"/>
    <cellStyle name="Euro 2 58 2" xfId="3542"/>
    <cellStyle name="Euro 2 59" xfId="2267"/>
    <cellStyle name="Euro 2 59 2" xfId="3543"/>
    <cellStyle name="Euro 2 6" xfId="2268"/>
    <cellStyle name="Euro 2 60" xfId="2269"/>
    <cellStyle name="Euro 2 60 2" xfId="3544"/>
    <cellStyle name="Euro 2 61" xfId="2270"/>
    <cellStyle name="Euro 2 61 2" xfId="3545"/>
    <cellStyle name="Euro 2 62" xfId="2271"/>
    <cellStyle name="Euro 2 62 2" xfId="3546"/>
    <cellStyle name="Euro 2 63" xfId="2272"/>
    <cellStyle name="Euro 2 63 2" xfId="3547"/>
    <cellStyle name="Euro 2 64" xfId="2273"/>
    <cellStyle name="Euro 2 64 2" xfId="3548"/>
    <cellStyle name="Euro 2 65" xfId="2274"/>
    <cellStyle name="Euro 2 65 2" xfId="3549"/>
    <cellStyle name="Euro 2 66" xfId="2275"/>
    <cellStyle name="Euro 2 66 2" xfId="3550"/>
    <cellStyle name="Euro 2 67" xfId="2276"/>
    <cellStyle name="Euro 2 67 2" xfId="3551"/>
    <cellStyle name="Euro 2 68" xfId="2277"/>
    <cellStyle name="Euro 2 68 2" xfId="3552"/>
    <cellStyle name="Euro 2 69" xfId="2278"/>
    <cellStyle name="Euro 2 69 2" xfId="3553"/>
    <cellStyle name="Euro 2 7" xfId="2279"/>
    <cellStyle name="Euro 2 70" xfId="2280"/>
    <cellStyle name="Euro 2 70 2" xfId="3554"/>
    <cellStyle name="Euro 2 71" xfId="2281"/>
    <cellStyle name="Euro 2 71 2" xfId="3555"/>
    <cellStyle name="Euro 2 72" xfId="2282"/>
    <cellStyle name="Euro 2 72 2" xfId="3556"/>
    <cellStyle name="Euro 2 73" xfId="2283"/>
    <cellStyle name="Euro 2 73 2" xfId="3557"/>
    <cellStyle name="Euro 2 74" xfId="2213"/>
    <cellStyle name="Euro 2 75" xfId="3503"/>
    <cellStyle name="Euro 2 8" xfId="2284"/>
    <cellStyle name="Euro 2 9" xfId="2285"/>
    <cellStyle name="Euro 20" xfId="2286"/>
    <cellStyle name="Euro 21" xfId="2287"/>
    <cellStyle name="Euro 22" xfId="2288"/>
    <cellStyle name="Euro 23" xfId="2289"/>
    <cellStyle name="Euro 24" xfId="2290"/>
    <cellStyle name="Euro 25" xfId="2291"/>
    <cellStyle name="Euro 26" xfId="2292"/>
    <cellStyle name="Euro 27" xfId="2293"/>
    <cellStyle name="Euro 28" xfId="2294"/>
    <cellStyle name="Euro 29" xfId="2295"/>
    <cellStyle name="Euro 3" xfId="535"/>
    <cellStyle name="Euro 3 2" xfId="1265"/>
    <cellStyle name="Euro 3 2 2" xfId="2139"/>
    <cellStyle name="Euro 3 2 3" xfId="2154"/>
    <cellStyle name="Euro 3 2 4" xfId="2121"/>
    <cellStyle name="Euro 3 2 5" xfId="4859"/>
    <cellStyle name="Euro 3 2 6" xfId="2296"/>
    <cellStyle name="Euro 3 3" xfId="2143"/>
    <cellStyle name="Euro 3 3 2" xfId="4884"/>
    <cellStyle name="Euro 3 3 3" xfId="3517"/>
    <cellStyle name="Euro 3 4" xfId="2104"/>
    <cellStyle name="Euro 3 5" xfId="5424"/>
    <cellStyle name="Euro 30" xfId="2297"/>
    <cellStyle name="Euro 31" xfId="2298"/>
    <cellStyle name="Euro 32" xfId="2299"/>
    <cellStyle name="Euro 33" xfId="2300"/>
    <cellStyle name="Euro 34" xfId="2301"/>
    <cellStyle name="Euro 35" xfId="2302"/>
    <cellStyle name="Euro 36" xfId="2303"/>
    <cellStyle name="Euro 37" xfId="2304"/>
    <cellStyle name="Euro 38" xfId="2305"/>
    <cellStyle name="Euro 39" xfId="2306"/>
    <cellStyle name="Euro 4" xfId="540"/>
    <cellStyle name="Euro 4 2" xfId="2307"/>
    <cellStyle name="Euro 4 3" xfId="3516"/>
    <cellStyle name="Euro 40" xfId="2308"/>
    <cellStyle name="Euro 41" xfId="2309"/>
    <cellStyle name="Euro 42" xfId="2310"/>
    <cellStyle name="Euro 43" xfId="2311"/>
    <cellStyle name="Euro 44" xfId="2312"/>
    <cellStyle name="Euro 45" xfId="2313"/>
    <cellStyle name="Euro 46" xfId="2314"/>
    <cellStyle name="Euro 47" xfId="2315"/>
    <cellStyle name="Euro 48" xfId="2316"/>
    <cellStyle name="Euro 49" xfId="2317"/>
    <cellStyle name="Euro 5" xfId="547"/>
    <cellStyle name="Euro 5 2" xfId="598"/>
    <cellStyle name="Euro 5 2 2" xfId="4842"/>
    <cellStyle name="Euro 5 2 3" xfId="2318"/>
    <cellStyle name="Euro 5 3" xfId="597"/>
    <cellStyle name="Euro 5 3 2" xfId="4822"/>
    <cellStyle name="Euro 5 3 3" xfId="3515"/>
    <cellStyle name="Euro 50" xfId="2202"/>
    <cellStyle name="Euro 51" xfId="3495"/>
    <cellStyle name="Euro 52" xfId="87"/>
    <cellStyle name="Euro 6" xfId="599"/>
    <cellStyle name="Euro 6 2" xfId="600"/>
    <cellStyle name="Euro 6 3" xfId="1555"/>
    <cellStyle name="Euro 6 4" xfId="1299"/>
    <cellStyle name="Euro 6 4 2" xfId="2170"/>
    <cellStyle name="Euro 6 5" xfId="4850"/>
    <cellStyle name="Euro 6 6" xfId="2319"/>
    <cellStyle name="Euro 7" xfId="601"/>
    <cellStyle name="Euro 7 2" xfId="5428"/>
    <cellStyle name="Euro 7 3" xfId="2320"/>
    <cellStyle name="Euro 8" xfId="2321"/>
    <cellStyle name="Euro 9" xfId="2322"/>
    <cellStyle name="Hipervínculo 2" xfId="91"/>
    <cellStyle name="Hipervínculo 2 2" xfId="92"/>
    <cellStyle name="Incorrecto" xfId="7" builtinId="27" customBuiltin="1"/>
    <cellStyle name="Linea Inferior" xfId="93"/>
    <cellStyle name="Linea Superior" xfId="94"/>
    <cellStyle name="Linea Superior 2" xfId="2113"/>
    <cellStyle name="Linea Superior 2 2" xfId="5777"/>
    <cellStyle name="Linea Superior 3" xfId="5778"/>
    <cellStyle name="Linea Tipo" xfId="95"/>
    <cellStyle name="Miles" xfId="96"/>
    <cellStyle name="Miles 1 dec" xfId="97"/>
    <cellStyle name="Millares" xfId="6321" builtinId="3"/>
    <cellStyle name="Millares 10" xfId="98"/>
    <cellStyle name="Millares 10 2" xfId="358"/>
    <cellStyle name="Millares 10 2 2" xfId="604"/>
    <cellStyle name="Millares 10 2 2 2" xfId="1118"/>
    <cellStyle name="Millares 10 2 2 2 2" xfId="1958"/>
    <cellStyle name="Millares 10 2 2 3" xfId="1556"/>
    <cellStyle name="Millares 10 2 2 4" xfId="5208"/>
    <cellStyle name="Millares 10 2 3" xfId="603"/>
    <cellStyle name="Millares 10 2 3 2" xfId="5502"/>
    <cellStyle name="Millares 10 2 4" xfId="1065"/>
    <cellStyle name="Millares 10 2 4 2" xfId="1905"/>
    <cellStyle name="Millares 10 2 5" xfId="1453"/>
    <cellStyle name="Millares 10 2 6" xfId="4747"/>
    <cellStyle name="Millares 10 3" xfId="359"/>
    <cellStyle name="Millares 10 3 2" xfId="1119"/>
    <cellStyle name="Millares 10 3 2 2" xfId="1959"/>
    <cellStyle name="Millares 10 3 2 3" xfId="5331"/>
    <cellStyle name="Millares 10 3 3" xfId="1557"/>
    <cellStyle name="Millares 10 3 3 2" xfId="6216"/>
    <cellStyle name="Millares 10 3 4" xfId="4940"/>
    <cellStyle name="Millares 10 4" xfId="602"/>
    <cellStyle name="Millares 10 4 2" xfId="6167"/>
    <cellStyle name="Millares 10 4 3" xfId="5904"/>
    <cellStyle name="Millares 10 5" xfId="951"/>
    <cellStyle name="Millares 10 5 2" xfId="1791"/>
    <cellStyle name="Millares 10 5 3" xfId="5101"/>
    <cellStyle name="Millares 10 6" xfId="1332"/>
    <cellStyle name="Millares 10 7" xfId="4612"/>
    <cellStyle name="Millares 11" xfId="99"/>
    <cellStyle name="Millares 11 2" xfId="360"/>
    <cellStyle name="Millares 11 2 2" xfId="607"/>
    <cellStyle name="Millares 11 2 2 2" xfId="1120"/>
    <cellStyle name="Millares 11 2 2 2 2" xfId="1960"/>
    <cellStyle name="Millares 11 2 2 3" xfId="1558"/>
    <cellStyle name="Millares 11 2 2 4" xfId="5212"/>
    <cellStyle name="Millares 11 2 3" xfId="606"/>
    <cellStyle name="Millares 11 2 3 2" xfId="5505"/>
    <cellStyle name="Millares 11 2 4" xfId="1069"/>
    <cellStyle name="Millares 11 2 4 2" xfId="1909"/>
    <cellStyle name="Millares 11 2 5" xfId="1457"/>
    <cellStyle name="Millares 11 2 6" xfId="4751"/>
    <cellStyle name="Millares 11 3" xfId="361"/>
    <cellStyle name="Millares 11 3 2" xfId="1121"/>
    <cellStyle name="Millares 11 3 2 2" xfId="1961"/>
    <cellStyle name="Millares 11 3 2 3" xfId="5335"/>
    <cellStyle name="Millares 11 3 3" xfId="1559"/>
    <cellStyle name="Millares 11 3 3 2" xfId="6143"/>
    <cellStyle name="Millares 11 3 4" xfId="4944"/>
    <cellStyle name="Millares 11 4" xfId="605"/>
    <cellStyle name="Millares 11 4 2" xfId="5902"/>
    <cellStyle name="Millares 11 4 3" xfId="6252"/>
    <cellStyle name="Millares 11 5" xfId="955"/>
    <cellStyle name="Millares 11 5 2" xfId="1795"/>
    <cellStyle name="Millares 11 5 3" xfId="5104"/>
    <cellStyle name="Millares 11 6" xfId="1335"/>
    <cellStyle name="Millares 11 7" xfId="4616"/>
    <cellStyle name="Millares 12" xfId="56"/>
    <cellStyle name="Millares 12 2" xfId="45"/>
    <cellStyle name="Millares 12 2 2" xfId="363"/>
    <cellStyle name="Millares 12 2 2 2" xfId="1962"/>
    <cellStyle name="Millares 12 2 2 2 2" xfId="6047"/>
    <cellStyle name="Millares 12 2 2 3" xfId="6124"/>
    <cellStyle name="Millares 12 2 2 3 2" xfId="6088"/>
    <cellStyle name="Millares 12 2 2 4" xfId="5983"/>
    <cellStyle name="Millares 12 2 3" xfId="1560"/>
    <cellStyle name="Millares 12 2 3 2" xfId="6288"/>
    <cellStyle name="Millares 12 2 4" xfId="4876"/>
    <cellStyle name="Millares 12 2 4 2" xfId="6129"/>
    <cellStyle name="Millares 12 2 5" xfId="2180"/>
    <cellStyle name="Millares 12 2 5 2" xfId="6311"/>
    <cellStyle name="Millares 12 2 6" xfId="362"/>
    <cellStyle name="Millares 12 3" xfId="364"/>
    <cellStyle name="Millares 12 3 2" xfId="4879"/>
    <cellStyle name="Millares 12 3 2 2" xfId="5872"/>
    <cellStyle name="Millares 12 3 2 3" xfId="5909"/>
    <cellStyle name="Millares 12 3 3" xfId="4820"/>
    <cellStyle name="Millares 12 3 3 2" xfId="6005"/>
    <cellStyle name="Millares 12 3 3 3" xfId="5948"/>
    <cellStyle name="Millares 12 3 4" xfId="5156"/>
    <cellStyle name="Millares 12 3 4 2" xfId="6263"/>
    <cellStyle name="Millares 12 3 5" xfId="4520"/>
    <cellStyle name="Millares 12 3 6" xfId="5803"/>
    <cellStyle name="Millares 12 3 7" xfId="5867"/>
    <cellStyle name="Millares 12 3 8" xfId="608"/>
    <cellStyle name="Millares 12 4" xfId="1013"/>
    <cellStyle name="Millares 12 4 2" xfId="1853"/>
    <cellStyle name="Millares 12 5" xfId="1401"/>
    <cellStyle name="Millares 12 5 2" xfId="5875"/>
    <cellStyle name="Millares 12 6" xfId="4868"/>
    <cellStyle name="Millares 12 7" xfId="2173"/>
    <cellStyle name="Millares 13" xfId="365"/>
    <cellStyle name="Millares 13 10" xfId="2323"/>
    <cellStyle name="Millares 13 11" xfId="2324"/>
    <cellStyle name="Millares 13 12" xfId="2325"/>
    <cellStyle name="Millares 13 13" xfId="2326"/>
    <cellStyle name="Millares 13 14" xfId="2327"/>
    <cellStyle name="Millares 13 15" xfId="2328"/>
    <cellStyle name="Millares 13 16" xfId="2329"/>
    <cellStyle name="Millares 13 17" xfId="2330"/>
    <cellStyle name="Millares 13 18" xfId="2331"/>
    <cellStyle name="Millares 13 19" xfId="2332"/>
    <cellStyle name="Millares 13 2" xfId="886"/>
    <cellStyle name="Millares 13 20" xfId="2333"/>
    <cellStyle name="Millares 13 21" xfId="2334"/>
    <cellStyle name="Millares 13 22" xfId="2335"/>
    <cellStyle name="Millares 13 23" xfId="2336"/>
    <cellStyle name="Millares 13 24" xfId="2337"/>
    <cellStyle name="Millares 13 25" xfId="2338"/>
    <cellStyle name="Millares 13 26" xfId="2339"/>
    <cellStyle name="Millares 13 27" xfId="2340"/>
    <cellStyle name="Millares 13 28" xfId="2341"/>
    <cellStyle name="Millares 13 29" xfId="2342"/>
    <cellStyle name="Millares 13 3" xfId="1514"/>
    <cellStyle name="Millares 13 3 2" xfId="4867"/>
    <cellStyle name="Millares 13 3 3" xfId="2343"/>
    <cellStyle name="Millares 13 30" xfId="2344"/>
    <cellStyle name="Millares 13 31" xfId="2345"/>
    <cellStyle name="Millares 13 32" xfId="2346"/>
    <cellStyle name="Millares 13 33" xfId="2347"/>
    <cellStyle name="Millares 13 34" xfId="2348"/>
    <cellStyle name="Millares 13 34 2" xfId="3558"/>
    <cellStyle name="Millares 13 35" xfId="2349"/>
    <cellStyle name="Millares 13 35 2" xfId="3559"/>
    <cellStyle name="Millares 13 36" xfId="2350"/>
    <cellStyle name="Millares 13 36 2" xfId="3560"/>
    <cellStyle name="Millares 13 37" xfId="2351"/>
    <cellStyle name="Millares 13 37 2" xfId="3561"/>
    <cellStyle name="Millares 13 38" xfId="2352"/>
    <cellStyle name="Millares 13 38 2" xfId="3562"/>
    <cellStyle name="Millares 13 39" xfId="2353"/>
    <cellStyle name="Millares 13 39 2" xfId="3563"/>
    <cellStyle name="Millares 13 4" xfId="869"/>
    <cellStyle name="Millares 13 4 2" xfId="4873"/>
    <cellStyle name="Millares 13 4 3" xfId="2354"/>
    <cellStyle name="Millares 13 40" xfId="2355"/>
    <cellStyle name="Millares 13 40 2" xfId="3564"/>
    <cellStyle name="Millares 13 41" xfId="2356"/>
    <cellStyle name="Millares 13 41 2" xfId="3565"/>
    <cellStyle name="Millares 13 42" xfId="2357"/>
    <cellStyle name="Millares 13 42 2" xfId="3566"/>
    <cellStyle name="Millares 13 43" xfId="2358"/>
    <cellStyle name="Millares 13 43 2" xfId="3567"/>
    <cellStyle name="Millares 13 44" xfId="2359"/>
    <cellStyle name="Millares 13 44 2" xfId="3568"/>
    <cellStyle name="Millares 13 45" xfId="2360"/>
    <cellStyle name="Millares 13 45 2" xfId="3569"/>
    <cellStyle name="Millares 13 46" xfId="2361"/>
    <cellStyle name="Millares 13 46 2" xfId="3570"/>
    <cellStyle name="Millares 13 47" xfId="2362"/>
    <cellStyle name="Millares 13 47 2" xfId="3571"/>
    <cellStyle name="Millares 13 48" xfId="2363"/>
    <cellStyle name="Millares 13 48 2" xfId="3572"/>
    <cellStyle name="Millares 13 49" xfId="2364"/>
    <cellStyle name="Millares 13 49 2" xfId="3573"/>
    <cellStyle name="Millares 13 5" xfId="2365"/>
    <cellStyle name="Millares 13 50" xfId="2366"/>
    <cellStyle name="Millares 13 50 2" xfId="3574"/>
    <cellStyle name="Millares 13 51" xfId="2367"/>
    <cellStyle name="Millares 13 51 2" xfId="3575"/>
    <cellStyle name="Millares 13 52" xfId="2368"/>
    <cellStyle name="Millares 13 52 2" xfId="3576"/>
    <cellStyle name="Millares 13 53" xfId="2369"/>
    <cellStyle name="Millares 13 53 2" xfId="3577"/>
    <cellStyle name="Millares 13 54" xfId="2370"/>
    <cellStyle name="Millares 13 54 2" xfId="3578"/>
    <cellStyle name="Millares 13 55" xfId="2371"/>
    <cellStyle name="Millares 13 55 2" xfId="3579"/>
    <cellStyle name="Millares 13 56" xfId="2372"/>
    <cellStyle name="Millares 13 56 2" xfId="3580"/>
    <cellStyle name="Millares 13 57" xfId="2373"/>
    <cellStyle name="Millares 13 57 2" xfId="3581"/>
    <cellStyle name="Millares 13 58" xfId="2374"/>
    <cellStyle name="Millares 13 58 2" xfId="3582"/>
    <cellStyle name="Millares 13 59" xfId="2375"/>
    <cellStyle name="Millares 13 59 2" xfId="3583"/>
    <cellStyle name="Millares 13 6" xfId="2376"/>
    <cellStyle name="Millares 13 60" xfId="2377"/>
    <cellStyle name="Millares 13 60 2" xfId="3584"/>
    <cellStyle name="Millares 13 61" xfId="2378"/>
    <cellStyle name="Millares 13 61 2" xfId="3585"/>
    <cellStyle name="Millares 13 62" xfId="2379"/>
    <cellStyle name="Millares 13 62 2" xfId="3586"/>
    <cellStyle name="Millares 13 63" xfId="2380"/>
    <cellStyle name="Millares 13 63 2" xfId="3587"/>
    <cellStyle name="Millares 13 64" xfId="2381"/>
    <cellStyle name="Millares 13 64 2" xfId="3588"/>
    <cellStyle name="Millares 13 65" xfId="2382"/>
    <cellStyle name="Millares 13 65 2" xfId="3589"/>
    <cellStyle name="Millares 13 66" xfId="2383"/>
    <cellStyle name="Millares 13 66 2" xfId="3590"/>
    <cellStyle name="Millares 13 67" xfId="2384"/>
    <cellStyle name="Millares 13 67 2" xfId="3591"/>
    <cellStyle name="Millares 13 68" xfId="2385"/>
    <cellStyle name="Millares 13 68 2" xfId="3592"/>
    <cellStyle name="Millares 13 69" xfId="2386"/>
    <cellStyle name="Millares 13 69 2" xfId="3593"/>
    <cellStyle name="Millares 13 7" xfId="2387"/>
    <cellStyle name="Millares 13 70" xfId="2388"/>
    <cellStyle name="Millares 13 70 2" xfId="3594"/>
    <cellStyle name="Millares 13 71" xfId="2389"/>
    <cellStyle name="Millares 13 71 2" xfId="3595"/>
    <cellStyle name="Millares 13 72" xfId="2390"/>
    <cellStyle name="Millares 13 72 2" xfId="3596"/>
    <cellStyle name="Millares 13 73" xfId="2391"/>
    <cellStyle name="Millares 13 73 2" xfId="3597"/>
    <cellStyle name="Millares 13 74" xfId="5421"/>
    <cellStyle name="Millares 13 8" xfId="2392"/>
    <cellStyle name="Millares 13 9" xfId="2393"/>
    <cellStyle name="Millares 14" xfId="872"/>
    <cellStyle name="Millares 14 2" xfId="1516"/>
    <cellStyle name="Millares 14 2 2" xfId="4558"/>
    <cellStyle name="Millares 14 2 2 2" xfId="5759"/>
    <cellStyle name="Millares 14 2 2 3" xfId="5413"/>
    <cellStyle name="Millares 14 2 3" xfId="5627"/>
    <cellStyle name="Millares 14 2 4" xfId="5022"/>
    <cellStyle name="Millares 14 3" xfId="4481"/>
    <cellStyle name="Millares 14 4" xfId="4527"/>
    <cellStyle name="Millares 14 4 2" xfId="5685"/>
    <cellStyle name="Millares 14 4 3" xfId="5277"/>
    <cellStyle name="Millares 14 5" xfId="5486"/>
    <cellStyle name="Millares 14 6" xfId="4694"/>
    <cellStyle name="Millares 15" xfId="911"/>
    <cellStyle name="Millares 15 2" xfId="1739"/>
    <cellStyle name="Millares 15 2 2" xfId="5677"/>
    <cellStyle name="Millares 15 2 3" xfId="5162"/>
    <cellStyle name="Millares 15 3" xfId="2156"/>
    <cellStyle name="Millares 15 3 2" xfId="5489"/>
    <cellStyle name="Millares 15 4" xfId="2126"/>
    <cellStyle name="Millares 15 5" xfId="5429"/>
    <cellStyle name="Millares 15 6" xfId="4706"/>
    <cellStyle name="Millares 16" xfId="4450"/>
    <cellStyle name="Millares 16 2" xfId="4530"/>
    <cellStyle name="Millares 16 2 2" xfId="5689"/>
    <cellStyle name="Millares 16 2 3" xfId="5281"/>
    <cellStyle name="Millares 16 3" xfId="5555"/>
    <cellStyle name="Millares 16 4" xfId="4890"/>
    <cellStyle name="Millares 17" xfId="5441"/>
    <cellStyle name="Millares 18" xfId="4562"/>
    <cellStyle name="Millares 2" xfId="46"/>
    <cellStyle name="Millares 2 2" xfId="101"/>
    <cellStyle name="Millares 2 2 10" xfId="2394"/>
    <cellStyle name="Millares 2 2 11" xfId="2395"/>
    <cellStyle name="Millares 2 2 12" xfId="2396"/>
    <cellStyle name="Millares 2 2 13" xfId="2397"/>
    <cellStyle name="Millares 2 2 14" xfId="2398"/>
    <cellStyle name="Millares 2 2 15" xfId="2399"/>
    <cellStyle name="Millares 2 2 16" xfId="2400"/>
    <cellStyle name="Millares 2 2 17" xfId="2401"/>
    <cellStyle name="Millares 2 2 18" xfId="2402"/>
    <cellStyle name="Millares 2 2 19" xfId="2403"/>
    <cellStyle name="Millares 2 2 2" xfId="102"/>
    <cellStyle name="Millares 2 2 2 10" xfId="2405"/>
    <cellStyle name="Millares 2 2 2 11" xfId="2406"/>
    <cellStyle name="Millares 2 2 2 12" xfId="2407"/>
    <cellStyle name="Millares 2 2 2 13" xfId="2408"/>
    <cellStyle name="Millares 2 2 2 14" xfId="2409"/>
    <cellStyle name="Millares 2 2 2 15" xfId="2410"/>
    <cellStyle name="Millares 2 2 2 16" xfId="2411"/>
    <cellStyle name="Millares 2 2 2 17" xfId="2412"/>
    <cellStyle name="Millares 2 2 2 18" xfId="2413"/>
    <cellStyle name="Millares 2 2 2 19" xfId="2414"/>
    <cellStyle name="Millares 2 2 2 2" xfId="2415"/>
    <cellStyle name="Millares 2 2 2 20" xfId="2416"/>
    <cellStyle name="Millares 2 2 2 21" xfId="2417"/>
    <cellStyle name="Millares 2 2 2 22" xfId="2418"/>
    <cellStyle name="Millares 2 2 2 23" xfId="2419"/>
    <cellStyle name="Millares 2 2 2 24" xfId="2420"/>
    <cellStyle name="Millares 2 2 2 25" xfId="2421"/>
    <cellStyle name="Millares 2 2 2 26" xfId="2422"/>
    <cellStyle name="Millares 2 2 2 27" xfId="2423"/>
    <cellStyle name="Millares 2 2 2 28" xfId="2424"/>
    <cellStyle name="Millares 2 2 2 29" xfId="2425"/>
    <cellStyle name="Millares 2 2 2 3" xfId="2426"/>
    <cellStyle name="Millares 2 2 2 30" xfId="2427"/>
    <cellStyle name="Millares 2 2 2 31" xfId="2428"/>
    <cellStyle name="Millares 2 2 2 32" xfId="2429"/>
    <cellStyle name="Millares 2 2 2 33" xfId="2430"/>
    <cellStyle name="Millares 2 2 2 34" xfId="2431"/>
    <cellStyle name="Millares 2 2 2 35" xfId="2432"/>
    <cellStyle name="Millares 2 2 2 36" xfId="2433"/>
    <cellStyle name="Millares 2 2 2 37" xfId="2434"/>
    <cellStyle name="Millares 2 2 2 38" xfId="2435"/>
    <cellStyle name="Millares 2 2 2 39" xfId="2436"/>
    <cellStyle name="Millares 2 2 2 4" xfId="2437"/>
    <cellStyle name="Millares 2 2 2 40" xfId="2438"/>
    <cellStyle name="Millares 2 2 2 41" xfId="2439"/>
    <cellStyle name="Millares 2 2 2 42" xfId="2440"/>
    <cellStyle name="Millares 2 2 2 43" xfId="2441"/>
    <cellStyle name="Millares 2 2 2 44" xfId="2442"/>
    <cellStyle name="Millares 2 2 2 45" xfId="2443"/>
    <cellStyle name="Millares 2 2 2 46" xfId="2444"/>
    <cellStyle name="Millares 2 2 2 47" xfId="2445"/>
    <cellStyle name="Millares 2 2 2 48" xfId="2446"/>
    <cellStyle name="Millares 2 2 2 49" xfId="2404"/>
    <cellStyle name="Millares 2 2 2 5" xfId="2447"/>
    <cellStyle name="Millares 2 2 2 50" xfId="3506"/>
    <cellStyle name="Millares 2 2 2 6" xfId="2448"/>
    <cellStyle name="Millares 2 2 2 7" xfId="2449"/>
    <cellStyle name="Millares 2 2 2 8" xfId="2450"/>
    <cellStyle name="Millares 2 2 2 9" xfId="2451"/>
    <cellStyle name="Millares 2 2 20" xfId="2452"/>
    <cellStyle name="Millares 2 2 21" xfId="2453"/>
    <cellStyle name="Millares 2 2 22" xfId="2454"/>
    <cellStyle name="Millares 2 2 23" xfId="2455"/>
    <cellStyle name="Millares 2 2 24" xfId="2456"/>
    <cellStyle name="Millares 2 2 25" xfId="2457"/>
    <cellStyle name="Millares 2 2 26" xfId="2458"/>
    <cellStyle name="Millares 2 2 27" xfId="2459"/>
    <cellStyle name="Millares 2 2 28" xfId="2460"/>
    <cellStyle name="Millares 2 2 29" xfId="2461"/>
    <cellStyle name="Millares 2 2 3" xfId="2462"/>
    <cellStyle name="Millares 2 2 30" xfId="2463"/>
    <cellStyle name="Millares 2 2 31" xfId="2464"/>
    <cellStyle name="Millares 2 2 32" xfId="2465"/>
    <cellStyle name="Millares 2 2 33" xfId="2466"/>
    <cellStyle name="Millares 2 2 34" xfId="2467"/>
    <cellStyle name="Millares 2 2 35" xfId="2468"/>
    <cellStyle name="Millares 2 2 35 2" xfId="3598"/>
    <cellStyle name="Millares 2 2 36" xfId="2469"/>
    <cellStyle name="Millares 2 2 36 2" xfId="3599"/>
    <cellStyle name="Millares 2 2 37" xfId="2470"/>
    <cellStyle name="Millares 2 2 37 2" xfId="3600"/>
    <cellStyle name="Millares 2 2 38" xfId="2471"/>
    <cellStyle name="Millares 2 2 38 2" xfId="3601"/>
    <cellStyle name="Millares 2 2 39" xfId="2472"/>
    <cellStyle name="Millares 2 2 39 2" xfId="3602"/>
    <cellStyle name="Millares 2 2 4" xfId="2473"/>
    <cellStyle name="Millares 2 2 40" xfId="2474"/>
    <cellStyle name="Millares 2 2 40 2" xfId="3603"/>
    <cellStyle name="Millares 2 2 41" xfId="2475"/>
    <cellStyle name="Millares 2 2 41 2" xfId="3604"/>
    <cellStyle name="Millares 2 2 42" xfId="2476"/>
    <cellStyle name="Millares 2 2 42 2" xfId="3605"/>
    <cellStyle name="Millares 2 2 43" xfId="2477"/>
    <cellStyle name="Millares 2 2 43 2" xfId="3606"/>
    <cellStyle name="Millares 2 2 44" xfId="2478"/>
    <cellStyle name="Millares 2 2 44 2" xfId="3607"/>
    <cellStyle name="Millares 2 2 45" xfId="2479"/>
    <cellStyle name="Millares 2 2 45 2" xfId="3608"/>
    <cellStyle name="Millares 2 2 46" xfId="2480"/>
    <cellStyle name="Millares 2 2 46 2" xfId="3609"/>
    <cellStyle name="Millares 2 2 47" xfId="2481"/>
    <cellStyle name="Millares 2 2 47 2" xfId="3610"/>
    <cellStyle name="Millares 2 2 48" xfId="2482"/>
    <cellStyle name="Millares 2 2 48 2" xfId="3611"/>
    <cellStyle name="Millares 2 2 49" xfId="2483"/>
    <cellStyle name="Millares 2 2 49 2" xfId="3612"/>
    <cellStyle name="Millares 2 2 5" xfId="2484"/>
    <cellStyle name="Millares 2 2 50" xfId="2485"/>
    <cellStyle name="Millares 2 2 50 2" xfId="3613"/>
    <cellStyle name="Millares 2 2 51" xfId="2486"/>
    <cellStyle name="Millares 2 2 51 2" xfId="3614"/>
    <cellStyle name="Millares 2 2 52" xfId="2487"/>
    <cellStyle name="Millares 2 2 52 2" xfId="3615"/>
    <cellStyle name="Millares 2 2 53" xfId="2488"/>
    <cellStyle name="Millares 2 2 53 2" xfId="3616"/>
    <cellStyle name="Millares 2 2 54" xfId="2489"/>
    <cellStyle name="Millares 2 2 54 2" xfId="3617"/>
    <cellStyle name="Millares 2 2 55" xfId="2490"/>
    <cellStyle name="Millares 2 2 55 2" xfId="3618"/>
    <cellStyle name="Millares 2 2 56" xfId="2491"/>
    <cellStyle name="Millares 2 2 56 2" xfId="3619"/>
    <cellStyle name="Millares 2 2 57" xfId="2492"/>
    <cellStyle name="Millares 2 2 57 2" xfId="3620"/>
    <cellStyle name="Millares 2 2 58" xfId="2493"/>
    <cellStyle name="Millares 2 2 58 2" xfId="3621"/>
    <cellStyle name="Millares 2 2 59" xfId="2494"/>
    <cellStyle name="Millares 2 2 59 2" xfId="3622"/>
    <cellStyle name="Millares 2 2 6" xfId="2495"/>
    <cellStyle name="Millares 2 2 60" xfId="2496"/>
    <cellStyle name="Millares 2 2 60 2" xfId="3623"/>
    <cellStyle name="Millares 2 2 61" xfId="2497"/>
    <cellStyle name="Millares 2 2 61 2" xfId="3624"/>
    <cellStyle name="Millares 2 2 62" xfId="2498"/>
    <cellStyle name="Millares 2 2 62 2" xfId="3625"/>
    <cellStyle name="Millares 2 2 63" xfId="2499"/>
    <cellStyle name="Millares 2 2 63 2" xfId="3626"/>
    <cellStyle name="Millares 2 2 64" xfId="2500"/>
    <cellStyle name="Millares 2 2 64 2" xfId="3627"/>
    <cellStyle name="Millares 2 2 65" xfId="2501"/>
    <cellStyle name="Millares 2 2 65 2" xfId="3628"/>
    <cellStyle name="Millares 2 2 66" xfId="2502"/>
    <cellStyle name="Millares 2 2 66 2" xfId="3629"/>
    <cellStyle name="Millares 2 2 67" xfId="2503"/>
    <cellStyle name="Millares 2 2 67 2" xfId="3630"/>
    <cellStyle name="Millares 2 2 68" xfId="2504"/>
    <cellStyle name="Millares 2 2 68 2" xfId="3631"/>
    <cellStyle name="Millares 2 2 69" xfId="2505"/>
    <cellStyle name="Millares 2 2 69 2" xfId="3632"/>
    <cellStyle name="Millares 2 2 7" xfId="2506"/>
    <cellStyle name="Millares 2 2 70" xfId="2507"/>
    <cellStyle name="Millares 2 2 70 2" xfId="3633"/>
    <cellStyle name="Millares 2 2 71" xfId="2508"/>
    <cellStyle name="Millares 2 2 71 2" xfId="3634"/>
    <cellStyle name="Millares 2 2 72" xfId="2509"/>
    <cellStyle name="Millares 2 2 72 2" xfId="3635"/>
    <cellStyle name="Millares 2 2 73" xfId="2510"/>
    <cellStyle name="Millares 2 2 73 2" xfId="3636"/>
    <cellStyle name="Millares 2 2 74" xfId="2511"/>
    <cellStyle name="Millares 2 2 74 2" xfId="3637"/>
    <cellStyle name="Millares 2 2 8" xfId="2512"/>
    <cellStyle name="Millares 2 2 9" xfId="2513"/>
    <cellStyle name="Millares 2 3" xfId="103"/>
    <cellStyle name="Millares 2 3 2" xfId="104"/>
    <cellStyle name="Millares 2 3 2 2" xfId="611"/>
    <cellStyle name="Millares 2 3 2 2 2" xfId="4858"/>
    <cellStyle name="Millares 2 3 2 2 3" xfId="4487"/>
    <cellStyle name="Millares 2 3 2 3" xfId="610"/>
    <cellStyle name="Millares 2 3 2 3 2" xfId="5423"/>
    <cellStyle name="Millares 2 3 2 3 3" xfId="4512"/>
    <cellStyle name="Millares 2 3 3" xfId="105"/>
    <cellStyle name="Millares 2 3 4" xfId="612"/>
    <cellStyle name="Millares 2 3 4 2" xfId="4860"/>
    <cellStyle name="Millares 2 3 4 3" xfId="4486"/>
    <cellStyle name="Millares 2 3 5" xfId="609"/>
    <cellStyle name="Millares 2 3 5 2" xfId="5426"/>
    <cellStyle name="Millares 2 3 5 3" xfId="4505"/>
    <cellStyle name="Millares 2 4" xfId="106"/>
    <cellStyle name="Millares 2 5" xfId="107"/>
    <cellStyle name="Millares 2 6" xfId="108"/>
    <cellStyle name="Millares 2 6 2" xfId="5782"/>
    <cellStyle name="Millares 2 6 3" xfId="5868"/>
    <cellStyle name="Millares 2 6 4" xfId="613"/>
    <cellStyle name="Millares 2 7" xfId="2109"/>
    <cellStyle name="Millares 2 8" xfId="100"/>
    <cellStyle name="Millares 3" xfId="44"/>
    <cellStyle name="Millares 3 2" xfId="110"/>
    <cellStyle name="Millares 3 2 2" xfId="614"/>
    <cellStyle name="Millares 3 3" xfId="109"/>
    <cellStyle name="Millares 4" xfId="111"/>
    <cellStyle name="Millares 4 2" xfId="112"/>
    <cellStyle name="Millares 4 2 10" xfId="913"/>
    <cellStyle name="Millares 4 2 10 2" xfId="1741"/>
    <cellStyle name="Millares 4 2 11" xfId="1277"/>
    <cellStyle name="Millares 4 2 12" xfId="4564"/>
    <cellStyle name="Millares 4 2 2" xfId="113"/>
    <cellStyle name="Millares 4 2 2 2" xfId="251"/>
    <cellStyle name="Millares 4 2 2 2 2" xfId="366"/>
    <cellStyle name="Millares 4 2 2 2 2 2" xfId="1122"/>
    <cellStyle name="Millares 4 2 2 2 2 2 2" xfId="1963"/>
    <cellStyle name="Millares 4 2 2 2 2 3" xfId="1561"/>
    <cellStyle name="Millares 4 2 2 2 2 3 2" xfId="6156"/>
    <cellStyle name="Millares 4 2 2 2 2 4" xfId="5215"/>
    <cellStyle name="Millares 4 2 2 2 3" xfId="617"/>
    <cellStyle name="Millares 4 2 2 2 3 2" xfId="5508"/>
    <cellStyle name="Millares 4 2 2 2 4" xfId="1072"/>
    <cellStyle name="Millares 4 2 2 2 4 2" xfId="1912"/>
    <cellStyle name="Millares 4 2 2 2 5" xfId="1460"/>
    <cellStyle name="Millares 4 2 2 2 6" xfId="4754"/>
    <cellStyle name="Millares 4 2 2 3" xfId="367"/>
    <cellStyle name="Millares 4 2 2 3 2" xfId="1123"/>
    <cellStyle name="Millares 4 2 2 3 2 2" xfId="1964"/>
    <cellStyle name="Millares 4 2 2 3 2 3" xfId="5338"/>
    <cellStyle name="Millares 4 2 2 3 3" xfId="1562"/>
    <cellStyle name="Millares 4 2 2 3 3 2" xfId="6009"/>
    <cellStyle name="Millares 4 2 2 3 4" xfId="4947"/>
    <cellStyle name="Millares 4 2 2 4" xfId="616"/>
    <cellStyle name="Millares 4 2 2 4 2" xfId="6170"/>
    <cellStyle name="Millares 4 2 2 4 3" xfId="5952"/>
    <cellStyle name="Millares 4 2 2 5" xfId="958"/>
    <cellStyle name="Millares 4 2 2 5 2" xfId="1798"/>
    <cellStyle name="Millares 4 2 2 5 3" xfId="5107"/>
    <cellStyle name="Millares 4 2 2 6" xfId="1338"/>
    <cellStyle name="Millares 4 2 2 7" xfId="4619"/>
    <cellStyle name="Millares 4 2 3" xfId="114"/>
    <cellStyle name="Millares 4 2 3 2" xfId="368"/>
    <cellStyle name="Millares 4 2 3 2 2" xfId="620"/>
    <cellStyle name="Millares 4 2 3 2 2 2" xfId="1124"/>
    <cellStyle name="Millares 4 2 3 2 2 2 2" xfId="1965"/>
    <cellStyle name="Millares 4 2 3 2 2 3" xfId="1563"/>
    <cellStyle name="Millares 4 2 3 2 2 4" xfId="5214"/>
    <cellStyle name="Millares 4 2 3 2 3" xfId="619"/>
    <cellStyle name="Millares 4 2 3 2 3 2" xfId="5507"/>
    <cellStyle name="Millares 4 2 3 2 4" xfId="1071"/>
    <cellStyle name="Millares 4 2 3 2 4 2" xfId="1911"/>
    <cellStyle name="Millares 4 2 3 2 5" xfId="1459"/>
    <cellStyle name="Millares 4 2 3 2 6" xfId="4753"/>
    <cellStyle name="Millares 4 2 3 3" xfId="369"/>
    <cellStyle name="Millares 4 2 3 3 2" xfId="1125"/>
    <cellStyle name="Millares 4 2 3 3 2 2" xfId="1966"/>
    <cellStyle name="Millares 4 2 3 3 2 3" xfId="5337"/>
    <cellStyle name="Millares 4 2 3 3 3" xfId="1564"/>
    <cellStyle name="Millares 4 2 3 3 3 2" xfId="6217"/>
    <cellStyle name="Millares 4 2 3 3 4" xfId="4946"/>
    <cellStyle name="Millares 4 2 3 4" xfId="618"/>
    <cellStyle name="Millares 4 2 3 4 2" xfId="6038"/>
    <cellStyle name="Millares 4 2 3 4 3" xfId="6296"/>
    <cellStyle name="Millares 4 2 3 5" xfId="957"/>
    <cellStyle name="Millares 4 2 3 5 2" xfId="1797"/>
    <cellStyle name="Millares 4 2 3 5 3" xfId="5106"/>
    <cellStyle name="Millares 4 2 3 6" xfId="1337"/>
    <cellStyle name="Millares 4 2 3 7" xfId="4618"/>
    <cellStyle name="Millares 4 2 4" xfId="370"/>
    <cellStyle name="Millares 4 2 4 2" xfId="581"/>
    <cellStyle name="Millares 4 2 4 2 2" xfId="623"/>
    <cellStyle name="Millares 4 2 4 2 2 2" xfId="1126"/>
    <cellStyle name="Millares 4 2 4 2 2 2 2" xfId="1967"/>
    <cellStyle name="Millares 4 2 4 2 2 3" xfId="1565"/>
    <cellStyle name="Millares 4 2 4 2 2 4" xfId="5260"/>
    <cellStyle name="Millares 4 2 4 2 3" xfId="622"/>
    <cellStyle name="Millares 4 2 4 2 3 2" xfId="5538"/>
    <cellStyle name="Millares 4 2 4 2 4" xfId="1101"/>
    <cellStyle name="Millares 4 2 4 2 4 2" xfId="1941"/>
    <cellStyle name="Millares 4 2 4 2 5" xfId="1496"/>
    <cellStyle name="Millares 4 2 4 2 6" xfId="4799"/>
    <cellStyle name="Millares 4 2 4 3" xfId="624"/>
    <cellStyle name="Millares 4 2 4 3 2" xfId="1127"/>
    <cellStyle name="Millares 4 2 4 3 2 2" xfId="1968"/>
    <cellStyle name="Millares 4 2 4 3 2 3" xfId="5383"/>
    <cellStyle name="Millares 4 2 4 3 3" xfId="1566"/>
    <cellStyle name="Millares 4 2 4 3 4" xfId="4992"/>
    <cellStyle name="Millares 4 2 4 4" xfId="621"/>
    <cellStyle name="Millares 4 2 4 4 2" xfId="5925"/>
    <cellStyle name="Millares 4 2 4 5" xfId="995"/>
    <cellStyle name="Millares 4 2 4 5 2" xfId="1835"/>
    <cellStyle name="Millares 4 2 4 5 3" xfId="5142"/>
    <cellStyle name="Millares 4 2 4 6" xfId="1383"/>
    <cellStyle name="Millares 4 2 4 7" xfId="4664"/>
    <cellStyle name="Millares 4 2 5" xfId="371"/>
    <cellStyle name="Millares 4 2 5 2" xfId="587"/>
    <cellStyle name="Millares 4 2 5 2 2" xfId="627"/>
    <cellStyle name="Millares 4 2 5 2 2 2" xfId="1128"/>
    <cellStyle name="Millares 4 2 5 2 2 2 2" xfId="1969"/>
    <cellStyle name="Millares 4 2 5 2 2 3" xfId="1567"/>
    <cellStyle name="Millares 4 2 5 2 2 4" xfId="5270"/>
    <cellStyle name="Millares 4 2 5 2 3" xfId="626"/>
    <cellStyle name="Millares 4 2 5 2 3 2" xfId="5546"/>
    <cellStyle name="Millares 4 2 5 2 4" xfId="1111"/>
    <cellStyle name="Millares 4 2 5 2 4 2" xfId="1951"/>
    <cellStyle name="Millares 4 2 5 2 5" xfId="1506"/>
    <cellStyle name="Millares 4 2 5 2 6" xfId="4809"/>
    <cellStyle name="Millares 4 2 5 3" xfId="628"/>
    <cellStyle name="Millares 4 2 5 3 2" xfId="1129"/>
    <cellStyle name="Millares 4 2 5 3 2 2" xfId="1970"/>
    <cellStyle name="Millares 4 2 5 3 2 3" xfId="5393"/>
    <cellStyle name="Millares 4 2 5 3 3" xfId="1568"/>
    <cellStyle name="Millares 4 2 5 3 4" xfId="5002"/>
    <cellStyle name="Millares 4 2 5 4" xfId="625"/>
    <cellStyle name="Millares 4 2 5 4 2" xfId="6315"/>
    <cellStyle name="Millares 4 2 5 5" xfId="1005"/>
    <cellStyle name="Millares 4 2 5 5 2" xfId="1845"/>
    <cellStyle name="Millares 4 2 5 5 3" xfId="5150"/>
    <cellStyle name="Millares 4 2 5 6" xfId="1393"/>
    <cellStyle name="Millares 4 2 5 7" xfId="4674"/>
    <cellStyle name="Millares 4 2 6" xfId="557"/>
    <cellStyle name="Millares 4 2 6 2" xfId="630"/>
    <cellStyle name="Millares 4 2 6 2 2" xfId="1130"/>
    <cellStyle name="Millares 4 2 6 2 2 2" xfId="1971"/>
    <cellStyle name="Millares 4 2 6 2 3" xfId="1569"/>
    <cellStyle name="Millares 4 2 6 2 4" xfId="5164"/>
    <cellStyle name="Millares 4 2 6 3" xfId="629"/>
    <cellStyle name="Millares 4 2 6 3 2" xfId="5491"/>
    <cellStyle name="Millares 4 2 6 4" xfId="1015"/>
    <cellStyle name="Millares 4 2 6 4 2" xfId="1855"/>
    <cellStyle name="Millares 4 2 6 5" xfId="1403"/>
    <cellStyle name="Millares 4 2 6 6" xfId="4708"/>
    <cellStyle name="Millares 4 2 7" xfId="631"/>
    <cellStyle name="Millares 4 2 7 2" xfId="632"/>
    <cellStyle name="Millares 4 2 7 2 2" xfId="4870"/>
    <cellStyle name="Millares 4 2 7 2 2 2" xfId="5691"/>
    <cellStyle name="Millares 4 2 7 2 3" xfId="5283"/>
    <cellStyle name="Millares 4 2 7 2 4" xfId="4532"/>
    <cellStyle name="Millares 4 2 7 3" xfId="633"/>
    <cellStyle name="Millares 4 2 7 3 2" xfId="5557"/>
    <cellStyle name="Millares 4 2 7 4" xfId="4824"/>
    <cellStyle name="Millares 4 2 7 5" xfId="4892"/>
    <cellStyle name="Millares 4 2 7 6" xfId="4452"/>
    <cellStyle name="Millares 4 2 8" xfId="634"/>
    <cellStyle name="Millares 4 2 8 2" xfId="1131"/>
    <cellStyle name="Millares 4 2 8 2 2" xfId="1972"/>
    <cellStyle name="Millares 4 2 8 3" xfId="1570"/>
    <cellStyle name="Millares 4 2 8 4" xfId="4880"/>
    <cellStyle name="Millares 4 2 8 5" xfId="4478"/>
    <cellStyle name="Millares 4 2 9" xfId="615"/>
    <cellStyle name="Millares 4 2 9 2" xfId="4853"/>
    <cellStyle name="Millares 4 2 9 2 2" xfId="5661"/>
    <cellStyle name="Millares 4 2 9 3" xfId="5090"/>
    <cellStyle name="Millares 4 2 9 4" xfId="4506"/>
    <cellStyle name="Millares 4 3" xfId="115"/>
    <cellStyle name="Millares 4 3 10" xfId="1278"/>
    <cellStyle name="Millares 4 3 11" xfId="4565"/>
    <cellStyle name="Millares 4 3 2" xfId="116"/>
    <cellStyle name="Millares 4 3 2 2" xfId="252"/>
    <cellStyle name="Millares 4 3 2 2 2" xfId="372"/>
    <cellStyle name="Millares 4 3 2 2 2 2" xfId="1132"/>
    <cellStyle name="Millares 4 3 2 2 2 2 2" xfId="1973"/>
    <cellStyle name="Millares 4 3 2 2 2 3" xfId="1571"/>
    <cellStyle name="Millares 4 3 2 2 2 3 2" xfId="6100"/>
    <cellStyle name="Millares 4 3 2 2 2 4" xfId="5216"/>
    <cellStyle name="Millares 4 3 2 2 3" xfId="637"/>
    <cellStyle name="Millares 4 3 2 2 3 2" xfId="5509"/>
    <cellStyle name="Millares 4 3 2 2 4" xfId="1073"/>
    <cellStyle name="Millares 4 3 2 2 4 2" xfId="1913"/>
    <cellStyle name="Millares 4 3 2 2 5" xfId="1461"/>
    <cellStyle name="Millares 4 3 2 2 6" xfId="4755"/>
    <cellStyle name="Millares 4 3 2 3" xfId="373"/>
    <cellStyle name="Millares 4 3 2 3 2" xfId="1133"/>
    <cellStyle name="Millares 4 3 2 3 2 2" xfId="1974"/>
    <cellStyle name="Millares 4 3 2 3 2 3" xfId="5339"/>
    <cellStyle name="Millares 4 3 2 3 3" xfId="1572"/>
    <cellStyle name="Millares 4 3 2 3 3 2" xfId="6087"/>
    <cellStyle name="Millares 4 3 2 3 4" xfId="4948"/>
    <cellStyle name="Millares 4 3 2 4" xfId="636"/>
    <cellStyle name="Millares 4 3 2 4 2" xfId="5898"/>
    <cellStyle name="Millares 4 3 2 4 3" xfId="6313"/>
    <cellStyle name="Millares 4 3 2 5" xfId="959"/>
    <cellStyle name="Millares 4 3 2 5 2" xfId="1799"/>
    <cellStyle name="Millares 4 3 2 5 3" xfId="5109"/>
    <cellStyle name="Millares 4 3 2 6" xfId="1339"/>
    <cellStyle name="Millares 4 3 2 7" xfId="4620"/>
    <cellStyle name="Millares 4 3 3" xfId="253"/>
    <cellStyle name="Millares 4 3 3 2" xfId="374"/>
    <cellStyle name="Millares 4 3 3 2 2" xfId="640"/>
    <cellStyle name="Millares 4 3 3 2 2 2" xfId="1134"/>
    <cellStyle name="Millares 4 3 3 2 2 2 2" xfId="1975"/>
    <cellStyle name="Millares 4 3 3 2 2 3" xfId="1573"/>
    <cellStyle name="Millares 4 3 3 2 2 4" xfId="5261"/>
    <cellStyle name="Millares 4 3 3 2 3" xfId="639"/>
    <cellStyle name="Millares 4 3 3 2 3 2" xfId="5539"/>
    <cellStyle name="Millares 4 3 3 2 4" xfId="1102"/>
    <cellStyle name="Millares 4 3 3 2 4 2" xfId="1942"/>
    <cellStyle name="Millares 4 3 3 2 5" xfId="1497"/>
    <cellStyle name="Millares 4 3 3 2 6" xfId="4800"/>
    <cellStyle name="Millares 4 3 3 3" xfId="641"/>
    <cellStyle name="Millares 4 3 3 3 2" xfId="1135"/>
    <cellStyle name="Millares 4 3 3 3 2 2" xfId="1976"/>
    <cellStyle name="Millares 4 3 3 3 2 3" xfId="5384"/>
    <cellStyle name="Millares 4 3 3 3 3" xfId="1574"/>
    <cellStyle name="Millares 4 3 3 3 4" xfId="4993"/>
    <cellStyle name="Millares 4 3 3 4" xfId="638"/>
    <cellStyle name="Millares 4 3 3 4 2" xfId="6246"/>
    <cellStyle name="Millares 4 3 3 4 3" xfId="6314"/>
    <cellStyle name="Millares 4 3 3 5" xfId="996"/>
    <cellStyle name="Millares 4 3 3 5 2" xfId="1836"/>
    <cellStyle name="Millares 4 3 3 5 3" xfId="5143"/>
    <cellStyle name="Millares 4 3 3 6" xfId="1384"/>
    <cellStyle name="Millares 4 3 3 7" xfId="4665"/>
    <cellStyle name="Millares 4 3 4" xfId="375"/>
    <cellStyle name="Millares 4 3 4 2" xfId="588"/>
    <cellStyle name="Millares 4 3 4 2 2" xfId="644"/>
    <cellStyle name="Millares 4 3 4 2 2 2" xfId="1136"/>
    <cellStyle name="Millares 4 3 4 2 2 2 2" xfId="1977"/>
    <cellStyle name="Millares 4 3 4 2 2 3" xfId="1575"/>
    <cellStyle name="Millares 4 3 4 2 2 4" xfId="5271"/>
    <cellStyle name="Millares 4 3 4 2 3" xfId="643"/>
    <cellStyle name="Millares 4 3 4 2 3 2" xfId="5547"/>
    <cellStyle name="Millares 4 3 4 2 4" xfId="1112"/>
    <cellStyle name="Millares 4 3 4 2 4 2" xfId="1952"/>
    <cellStyle name="Millares 4 3 4 2 5" xfId="1507"/>
    <cellStyle name="Millares 4 3 4 2 6" xfId="4810"/>
    <cellStyle name="Millares 4 3 4 3" xfId="645"/>
    <cellStyle name="Millares 4 3 4 3 2" xfId="1137"/>
    <cellStyle name="Millares 4 3 4 3 2 2" xfId="1978"/>
    <cellStyle name="Millares 4 3 4 3 2 3" xfId="5394"/>
    <cellStyle name="Millares 4 3 4 3 3" xfId="1576"/>
    <cellStyle name="Millares 4 3 4 3 4" xfId="5003"/>
    <cellStyle name="Millares 4 3 4 4" xfId="642"/>
    <cellStyle name="Millares 4 3 4 4 2" xfId="5832"/>
    <cellStyle name="Millares 4 3 4 5" xfId="1006"/>
    <cellStyle name="Millares 4 3 4 5 2" xfId="1846"/>
    <cellStyle name="Millares 4 3 4 5 3" xfId="5151"/>
    <cellStyle name="Millares 4 3 4 6" xfId="1394"/>
    <cellStyle name="Millares 4 3 4 7" xfId="4675"/>
    <cellStyle name="Millares 4 3 5" xfId="558"/>
    <cellStyle name="Millares 4 3 5 2" xfId="647"/>
    <cellStyle name="Millares 4 3 5 2 2" xfId="1138"/>
    <cellStyle name="Millares 4 3 5 2 2 2" xfId="1979"/>
    <cellStyle name="Millares 4 3 5 2 3" xfId="1577"/>
    <cellStyle name="Millares 4 3 5 2 4" xfId="5165"/>
    <cellStyle name="Millares 4 3 5 3" xfId="646"/>
    <cellStyle name="Millares 4 3 5 3 2" xfId="5492"/>
    <cellStyle name="Millares 4 3 5 4" xfId="1016"/>
    <cellStyle name="Millares 4 3 5 4 2" xfId="1856"/>
    <cellStyle name="Millares 4 3 5 5" xfId="1404"/>
    <cellStyle name="Millares 4 3 5 6" xfId="4709"/>
    <cellStyle name="Millares 4 3 6" xfId="648"/>
    <cellStyle name="Millares 4 3 6 2" xfId="649"/>
    <cellStyle name="Millares 4 3 6 2 2" xfId="4829"/>
    <cellStyle name="Millares 4 3 6 2 2 2" xfId="5692"/>
    <cellStyle name="Millares 4 3 6 2 3" xfId="5284"/>
    <cellStyle name="Millares 4 3 6 2 4" xfId="4533"/>
    <cellStyle name="Millares 4 3 6 3" xfId="650"/>
    <cellStyle name="Millares 4 3 6 3 2" xfId="5558"/>
    <cellStyle name="Millares 4 3 6 4" xfId="4699"/>
    <cellStyle name="Millares 4 3 6 5" xfId="4893"/>
    <cellStyle name="Millares 4 3 6 6" xfId="4453"/>
    <cellStyle name="Millares 4 3 7" xfId="651"/>
    <cellStyle name="Millares 4 3 7 2" xfId="1139"/>
    <cellStyle name="Millares 4 3 7 2 2" xfId="1980"/>
    <cellStyle name="Millares 4 3 7 3" xfId="1578"/>
    <cellStyle name="Millares 4 3 7 4" xfId="4821"/>
    <cellStyle name="Millares 4 3 7 5" xfId="4483"/>
    <cellStyle name="Millares 4 3 8" xfId="635"/>
    <cellStyle name="Millares 4 3 8 2" xfId="4852"/>
    <cellStyle name="Millares 4 3 8 2 2" xfId="5670"/>
    <cellStyle name="Millares 4 3 8 3" xfId="5108"/>
    <cellStyle name="Millares 4 3 8 4" xfId="4513"/>
    <cellStyle name="Millares 4 3 9" xfId="914"/>
    <cellStyle name="Millares 4 3 9 2" xfId="1742"/>
    <cellStyle name="Millares 4 4" xfId="117"/>
    <cellStyle name="Millares 4 5" xfId="118"/>
    <cellStyle name="Millares 4 5 2" xfId="254"/>
    <cellStyle name="Millares 4 5 2 2" xfId="376"/>
    <cellStyle name="Millares 4 5 2 2 2" xfId="1140"/>
    <cellStyle name="Millares 4 5 2 2 2 2" xfId="1981"/>
    <cellStyle name="Millares 4 5 2 2 3" xfId="1579"/>
    <cellStyle name="Millares 4 5 2 2 3 2" xfId="6157"/>
    <cellStyle name="Millares 4 5 2 2 4" xfId="5217"/>
    <cellStyle name="Millares 4 5 2 3" xfId="653"/>
    <cellStyle name="Millares 4 5 2 3 2" xfId="5510"/>
    <cellStyle name="Millares 4 5 2 4" xfId="1074"/>
    <cellStyle name="Millares 4 5 2 4 2" xfId="1914"/>
    <cellStyle name="Millares 4 5 2 5" xfId="1462"/>
    <cellStyle name="Millares 4 5 2 6" xfId="4756"/>
    <cellStyle name="Millares 4 5 3" xfId="377"/>
    <cellStyle name="Millares 4 5 3 2" xfId="1141"/>
    <cellStyle name="Millares 4 5 3 2 2" xfId="1982"/>
    <cellStyle name="Millares 4 5 3 2 3" xfId="5340"/>
    <cellStyle name="Millares 4 5 3 3" xfId="1580"/>
    <cellStyle name="Millares 4 5 3 3 2" xfId="6010"/>
    <cellStyle name="Millares 4 5 3 4" xfId="4949"/>
    <cellStyle name="Millares 4 5 4" xfId="652"/>
    <cellStyle name="Millares 4 5 4 2" xfId="5967"/>
    <cellStyle name="Millares 4 5 4 3" xfId="5974"/>
    <cellStyle name="Millares 4 5 5" xfId="960"/>
    <cellStyle name="Millares 4 5 5 2" xfId="1800"/>
    <cellStyle name="Millares 4 5 5 3" xfId="5110"/>
    <cellStyle name="Millares 4 5 6" xfId="1340"/>
    <cellStyle name="Millares 4 5 7" xfId="4621"/>
    <cellStyle name="Millares 4 6" xfId="255"/>
    <cellStyle name="Millares 4 6 2" xfId="378"/>
    <cellStyle name="Millares 4 6 2 2" xfId="6247"/>
    <cellStyle name="Millares 4 6 2 2 2" xfId="6051"/>
    <cellStyle name="Millares 4 6 2 3" xfId="6282"/>
    <cellStyle name="Millares 4 6 2 3 2" xfId="6101"/>
    <cellStyle name="Millares 4 6 2 4" xfId="5978"/>
    <cellStyle name="Millares 4 6 3" xfId="5788"/>
    <cellStyle name="Millares 4 6 3 2" xfId="6039"/>
    <cellStyle name="Millares 4 6 4" xfId="6294"/>
    <cellStyle name="Millares 4 6 4 2" xfId="6188"/>
    <cellStyle name="Millares 4 6 4 3" xfId="5922"/>
    <cellStyle name="Millares 4 6 5" xfId="6238"/>
    <cellStyle name="Millares 4 6 6" xfId="5430"/>
    <cellStyle name="Millares 5" xfId="119"/>
    <cellStyle name="Millares 5 10" xfId="2515"/>
    <cellStyle name="Millares 5 10 2" xfId="3638"/>
    <cellStyle name="Millares 5 100" xfId="2516"/>
    <cellStyle name="Millares 5 100 2" xfId="3639"/>
    <cellStyle name="Millares 5 101" xfId="2517"/>
    <cellStyle name="Millares 5 101 2" xfId="3640"/>
    <cellStyle name="Millares 5 102" xfId="2518"/>
    <cellStyle name="Millares 5 102 2" xfId="3641"/>
    <cellStyle name="Millares 5 103" xfId="2519"/>
    <cellStyle name="Millares 5 103 2" xfId="3642"/>
    <cellStyle name="Millares 5 104" xfId="2520"/>
    <cellStyle name="Millares 5 104 2" xfId="3643"/>
    <cellStyle name="Millares 5 105" xfId="2521"/>
    <cellStyle name="Millares 5 105 2" xfId="3644"/>
    <cellStyle name="Millares 5 106" xfId="2522"/>
    <cellStyle name="Millares 5 106 2" xfId="3645"/>
    <cellStyle name="Millares 5 107" xfId="2523"/>
    <cellStyle name="Millares 5 107 2" xfId="3646"/>
    <cellStyle name="Millares 5 108" xfId="2524"/>
    <cellStyle name="Millares 5 108 2" xfId="3647"/>
    <cellStyle name="Millares 5 109" xfId="2525"/>
    <cellStyle name="Millares 5 109 2" xfId="3648"/>
    <cellStyle name="Millares 5 11" xfId="2526"/>
    <cellStyle name="Millares 5 11 2" xfId="3649"/>
    <cellStyle name="Millares 5 110" xfId="2527"/>
    <cellStyle name="Millares 5 110 2" xfId="3650"/>
    <cellStyle name="Millares 5 111" xfId="2528"/>
    <cellStyle name="Millares 5 111 2" xfId="3651"/>
    <cellStyle name="Millares 5 112" xfId="2529"/>
    <cellStyle name="Millares 5 112 2" xfId="3652"/>
    <cellStyle name="Millares 5 113" xfId="2530"/>
    <cellStyle name="Millares 5 113 2" xfId="3653"/>
    <cellStyle name="Millares 5 114" xfId="2531"/>
    <cellStyle name="Millares 5 114 2" xfId="3654"/>
    <cellStyle name="Millares 5 115" xfId="2532"/>
    <cellStyle name="Millares 5 115 2" xfId="3655"/>
    <cellStyle name="Millares 5 116" xfId="2533"/>
    <cellStyle name="Millares 5 116 2" xfId="3656"/>
    <cellStyle name="Millares 5 117" xfId="2534"/>
    <cellStyle name="Millares 5 117 2" xfId="3657"/>
    <cellStyle name="Millares 5 118" xfId="2535"/>
    <cellStyle name="Millares 5 118 2" xfId="3658"/>
    <cellStyle name="Millares 5 119" xfId="2536"/>
    <cellStyle name="Millares 5 119 2" xfId="3659"/>
    <cellStyle name="Millares 5 12" xfId="2537"/>
    <cellStyle name="Millares 5 12 2" xfId="3660"/>
    <cellStyle name="Millares 5 120" xfId="2538"/>
    <cellStyle name="Millares 5 120 2" xfId="3661"/>
    <cellStyle name="Millares 5 121" xfId="2539"/>
    <cellStyle name="Millares 5 121 2" xfId="3662"/>
    <cellStyle name="Millares 5 122" xfId="2540"/>
    <cellStyle name="Millares 5 122 2" xfId="3663"/>
    <cellStyle name="Millares 5 123" xfId="2541"/>
    <cellStyle name="Millares 5 123 2" xfId="3664"/>
    <cellStyle name="Millares 5 124" xfId="2542"/>
    <cellStyle name="Millares 5 124 2" xfId="3665"/>
    <cellStyle name="Millares 5 125" xfId="2543"/>
    <cellStyle name="Millares 5 125 2" xfId="3666"/>
    <cellStyle name="Millares 5 126" xfId="2544"/>
    <cellStyle name="Millares 5 126 2" xfId="3667"/>
    <cellStyle name="Millares 5 127" xfId="2545"/>
    <cellStyle name="Millares 5 127 2" xfId="3668"/>
    <cellStyle name="Millares 5 128" xfId="2546"/>
    <cellStyle name="Millares 5 128 2" xfId="3669"/>
    <cellStyle name="Millares 5 129" xfId="2547"/>
    <cellStyle name="Millares 5 129 2" xfId="3670"/>
    <cellStyle name="Millares 5 13" xfId="2548"/>
    <cellStyle name="Millares 5 13 2" xfId="3671"/>
    <cellStyle name="Millares 5 130" xfId="2549"/>
    <cellStyle name="Millares 5 130 2" xfId="3672"/>
    <cellStyle name="Millares 5 131" xfId="2550"/>
    <cellStyle name="Millares 5 131 2" xfId="3673"/>
    <cellStyle name="Millares 5 132" xfId="2551"/>
    <cellStyle name="Millares 5 132 2" xfId="3674"/>
    <cellStyle name="Millares 5 133" xfId="2552"/>
    <cellStyle name="Millares 5 133 2" xfId="3675"/>
    <cellStyle name="Millares 5 134" xfId="2553"/>
    <cellStyle name="Millares 5 134 2" xfId="3676"/>
    <cellStyle name="Millares 5 135" xfId="2554"/>
    <cellStyle name="Millares 5 135 2" xfId="3677"/>
    <cellStyle name="Millares 5 136" xfId="2555"/>
    <cellStyle name="Millares 5 136 2" xfId="3678"/>
    <cellStyle name="Millares 5 137" xfId="2556"/>
    <cellStyle name="Millares 5 137 2" xfId="3679"/>
    <cellStyle name="Millares 5 138" xfId="2557"/>
    <cellStyle name="Millares 5 138 2" xfId="3680"/>
    <cellStyle name="Millares 5 139" xfId="2558"/>
    <cellStyle name="Millares 5 139 2" xfId="3681"/>
    <cellStyle name="Millares 5 14" xfId="2559"/>
    <cellStyle name="Millares 5 14 2" xfId="3682"/>
    <cellStyle name="Millares 5 140" xfId="2560"/>
    <cellStyle name="Millares 5 140 2" xfId="3683"/>
    <cellStyle name="Millares 5 141" xfId="2561"/>
    <cellStyle name="Millares 5 141 2" xfId="3684"/>
    <cellStyle name="Millares 5 142" xfId="2562"/>
    <cellStyle name="Millares 5 142 2" xfId="3685"/>
    <cellStyle name="Millares 5 143" xfId="2563"/>
    <cellStyle name="Millares 5 143 2" xfId="3686"/>
    <cellStyle name="Millares 5 144" xfId="2564"/>
    <cellStyle name="Millares 5 144 2" xfId="3687"/>
    <cellStyle name="Millares 5 145" xfId="2565"/>
    <cellStyle name="Millares 5 145 2" xfId="3688"/>
    <cellStyle name="Millares 5 146" xfId="2566"/>
    <cellStyle name="Millares 5 146 2" xfId="3689"/>
    <cellStyle name="Millares 5 147" xfId="2567"/>
    <cellStyle name="Millares 5 147 2" xfId="3690"/>
    <cellStyle name="Millares 5 148" xfId="2568"/>
    <cellStyle name="Millares 5 148 2" xfId="3691"/>
    <cellStyle name="Millares 5 149" xfId="2569"/>
    <cellStyle name="Millares 5 149 2" xfId="3692"/>
    <cellStyle name="Millares 5 15" xfId="2570"/>
    <cellStyle name="Millares 5 15 2" xfId="3693"/>
    <cellStyle name="Millares 5 150" xfId="2571"/>
    <cellStyle name="Millares 5 150 2" xfId="3694"/>
    <cellStyle name="Millares 5 151" xfId="2572"/>
    <cellStyle name="Millares 5 151 2" xfId="3695"/>
    <cellStyle name="Millares 5 152" xfId="2573"/>
    <cellStyle name="Millares 5 152 2" xfId="3696"/>
    <cellStyle name="Millares 5 153" xfId="2574"/>
    <cellStyle name="Millares 5 153 2" xfId="3697"/>
    <cellStyle name="Millares 5 154" xfId="2575"/>
    <cellStyle name="Millares 5 154 2" xfId="3698"/>
    <cellStyle name="Millares 5 155" xfId="2576"/>
    <cellStyle name="Millares 5 155 2" xfId="3699"/>
    <cellStyle name="Millares 5 156" xfId="2577"/>
    <cellStyle name="Millares 5 156 2" xfId="3700"/>
    <cellStyle name="Millares 5 157" xfId="2578"/>
    <cellStyle name="Millares 5 157 2" xfId="3701"/>
    <cellStyle name="Millares 5 158" xfId="2579"/>
    <cellStyle name="Millares 5 158 2" xfId="3702"/>
    <cellStyle name="Millares 5 159" xfId="2580"/>
    <cellStyle name="Millares 5 159 2" xfId="3703"/>
    <cellStyle name="Millares 5 16" xfId="2581"/>
    <cellStyle name="Millares 5 16 2" xfId="3704"/>
    <cellStyle name="Millares 5 160" xfId="2582"/>
    <cellStyle name="Millares 5 160 2" xfId="3705"/>
    <cellStyle name="Millares 5 161" xfId="2583"/>
    <cellStyle name="Millares 5 161 2" xfId="3706"/>
    <cellStyle name="Millares 5 162" xfId="2584"/>
    <cellStyle name="Millares 5 162 2" xfId="3707"/>
    <cellStyle name="Millares 5 163" xfId="2585"/>
    <cellStyle name="Millares 5 163 2" xfId="3708"/>
    <cellStyle name="Millares 5 164" xfId="2514"/>
    <cellStyle name="Millares 5 165" xfId="3497"/>
    <cellStyle name="Millares 5 166" xfId="5431"/>
    <cellStyle name="Millares 5 17" xfId="2586"/>
    <cellStyle name="Millares 5 17 2" xfId="3709"/>
    <cellStyle name="Millares 5 18" xfId="2587"/>
    <cellStyle name="Millares 5 18 2" xfId="3710"/>
    <cellStyle name="Millares 5 19" xfId="2588"/>
    <cellStyle name="Millares 5 19 2" xfId="3711"/>
    <cellStyle name="Millares 5 2" xfId="120"/>
    <cellStyle name="Millares 5 2 10" xfId="2590"/>
    <cellStyle name="Millares 5 2 10 2" xfId="3712"/>
    <cellStyle name="Millares 5 2 100" xfId="2591"/>
    <cellStyle name="Millares 5 2 100 2" xfId="3713"/>
    <cellStyle name="Millares 5 2 101" xfId="2592"/>
    <cellStyle name="Millares 5 2 101 2" xfId="3714"/>
    <cellStyle name="Millares 5 2 102" xfId="2593"/>
    <cellStyle name="Millares 5 2 102 2" xfId="3715"/>
    <cellStyle name="Millares 5 2 103" xfId="2594"/>
    <cellStyle name="Millares 5 2 103 2" xfId="3716"/>
    <cellStyle name="Millares 5 2 104" xfId="2595"/>
    <cellStyle name="Millares 5 2 104 2" xfId="3717"/>
    <cellStyle name="Millares 5 2 105" xfId="2596"/>
    <cellStyle name="Millares 5 2 105 2" xfId="3718"/>
    <cellStyle name="Millares 5 2 106" xfId="2597"/>
    <cellStyle name="Millares 5 2 106 2" xfId="3719"/>
    <cellStyle name="Millares 5 2 107" xfId="2598"/>
    <cellStyle name="Millares 5 2 107 2" xfId="3720"/>
    <cellStyle name="Millares 5 2 108" xfId="2599"/>
    <cellStyle name="Millares 5 2 108 2" xfId="3721"/>
    <cellStyle name="Millares 5 2 109" xfId="2600"/>
    <cellStyle name="Millares 5 2 109 2" xfId="3722"/>
    <cellStyle name="Millares 5 2 11" xfId="2601"/>
    <cellStyle name="Millares 5 2 11 2" xfId="3723"/>
    <cellStyle name="Millares 5 2 110" xfId="2602"/>
    <cellStyle name="Millares 5 2 110 2" xfId="3724"/>
    <cellStyle name="Millares 5 2 111" xfId="2603"/>
    <cellStyle name="Millares 5 2 111 2" xfId="3725"/>
    <cellStyle name="Millares 5 2 112" xfId="2604"/>
    <cellStyle name="Millares 5 2 112 2" xfId="3726"/>
    <cellStyle name="Millares 5 2 113" xfId="2605"/>
    <cellStyle name="Millares 5 2 113 2" xfId="3727"/>
    <cellStyle name="Millares 5 2 114" xfId="2606"/>
    <cellStyle name="Millares 5 2 114 2" xfId="3728"/>
    <cellStyle name="Millares 5 2 115" xfId="2607"/>
    <cellStyle name="Millares 5 2 115 2" xfId="3729"/>
    <cellStyle name="Millares 5 2 116" xfId="2608"/>
    <cellStyle name="Millares 5 2 116 2" xfId="3730"/>
    <cellStyle name="Millares 5 2 117" xfId="2609"/>
    <cellStyle name="Millares 5 2 117 2" xfId="3731"/>
    <cellStyle name="Millares 5 2 118" xfId="2610"/>
    <cellStyle name="Millares 5 2 118 2" xfId="3732"/>
    <cellStyle name="Millares 5 2 119" xfId="2611"/>
    <cellStyle name="Millares 5 2 119 2" xfId="3733"/>
    <cellStyle name="Millares 5 2 12" xfId="2612"/>
    <cellStyle name="Millares 5 2 12 2" xfId="3734"/>
    <cellStyle name="Millares 5 2 120" xfId="2613"/>
    <cellStyle name="Millares 5 2 120 2" xfId="3735"/>
    <cellStyle name="Millares 5 2 121" xfId="2614"/>
    <cellStyle name="Millares 5 2 121 2" xfId="3736"/>
    <cellStyle name="Millares 5 2 122" xfId="2615"/>
    <cellStyle name="Millares 5 2 122 2" xfId="3737"/>
    <cellStyle name="Millares 5 2 123" xfId="2616"/>
    <cellStyle name="Millares 5 2 123 2" xfId="3738"/>
    <cellStyle name="Millares 5 2 124" xfId="2617"/>
    <cellStyle name="Millares 5 2 124 2" xfId="3739"/>
    <cellStyle name="Millares 5 2 125" xfId="2618"/>
    <cellStyle name="Millares 5 2 125 2" xfId="3740"/>
    <cellStyle name="Millares 5 2 126" xfId="2619"/>
    <cellStyle name="Millares 5 2 126 2" xfId="3741"/>
    <cellStyle name="Millares 5 2 127" xfId="2620"/>
    <cellStyle name="Millares 5 2 127 2" xfId="3742"/>
    <cellStyle name="Millares 5 2 128" xfId="2621"/>
    <cellStyle name="Millares 5 2 128 2" xfId="3743"/>
    <cellStyle name="Millares 5 2 129" xfId="2622"/>
    <cellStyle name="Millares 5 2 129 2" xfId="3744"/>
    <cellStyle name="Millares 5 2 13" xfId="2623"/>
    <cellStyle name="Millares 5 2 13 2" xfId="3745"/>
    <cellStyle name="Millares 5 2 130" xfId="2624"/>
    <cellStyle name="Millares 5 2 130 2" xfId="3746"/>
    <cellStyle name="Millares 5 2 131" xfId="2625"/>
    <cellStyle name="Millares 5 2 131 2" xfId="3747"/>
    <cellStyle name="Millares 5 2 132" xfId="2626"/>
    <cellStyle name="Millares 5 2 132 2" xfId="3748"/>
    <cellStyle name="Millares 5 2 133" xfId="2627"/>
    <cellStyle name="Millares 5 2 133 2" xfId="3749"/>
    <cellStyle name="Millares 5 2 134" xfId="2628"/>
    <cellStyle name="Millares 5 2 134 2" xfId="3750"/>
    <cellStyle name="Millares 5 2 135" xfId="2629"/>
    <cellStyle name="Millares 5 2 135 2" xfId="3751"/>
    <cellStyle name="Millares 5 2 136" xfId="2630"/>
    <cellStyle name="Millares 5 2 136 2" xfId="3752"/>
    <cellStyle name="Millares 5 2 137" xfId="2631"/>
    <cellStyle name="Millares 5 2 137 2" xfId="3753"/>
    <cellStyle name="Millares 5 2 138" xfId="2632"/>
    <cellStyle name="Millares 5 2 138 2" xfId="3754"/>
    <cellStyle name="Millares 5 2 139" xfId="2633"/>
    <cellStyle name="Millares 5 2 139 2" xfId="3755"/>
    <cellStyle name="Millares 5 2 14" xfId="2634"/>
    <cellStyle name="Millares 5 2 14 2" xfId="3756"/>
    <cellStyle name="Millares 5 2 140" xfId="2635"/>
    <cellStyle name="Millares 5 2 140 2" xfId="3757"/>
    <cellStyle name="Millares 5 2 141" xfId="2636"/>
    <cellStyle name="Millares 5 2 141 2" xfId="3758"/>
    <cellStyle name="Millares 5 2 142" xfId="2637"/>
    <cellStyle name="Millares 5 2 142 2" xfId="3759"/>
    <cellStyle name="Millares 5 2 143" xfId="2638"/>
    <cellStyle name="Millares 5 2 143 2" xfId="3760"/>
    <cellStyle name="Millares 5 2 144" xfId="2639"/>
    <cellStyle name="Millares 5 2 144 2" xfId="3761"/>
    <cellStyle name="Millares 5 2 145" xfId="2640"/>
    <cellStyle name="Millares 5 2 145 2" xfId="3762"/>
    <cellStyle name="Millares 5 2 146" xfId="2641"/>
    <cellStyle name="Millares 5 2 146 2" xfId="3763"/>
    <cellStyle name="Millares 5 2 147" xfId="2642"/>
    <cellStyle name="Millares 5 2 147 2" xfId="3764"/>
    <cellStyle name="Millares 5 2 148" xfId="2643"/>
    <cellStyle name="Millares 5 2 148 2" xfId="3765"/>
    <cellStyle name="Millares 5 2 149" xfId="2644"/>
    <cellStyle name="Millares 5 2 149 2" xfId="3766"/>
    <cellStyle name="Millares 5 2 15" xfId="2645"/>
    <cellStyle name="Millares 5 2 15 2" xfId="3767"/>
    <cellStyle name="Millares 5 2 150" xfId="2589"/>
    <cellStyle name="Millares 5 2 151" xfId="3500"/>
    <cellStyle name="Millares 5 2 16" xfId="2646"/>
    <cellStyle name="Millares 5 2 16 2" xfId="3768"/>
    <cellStyle name="Millares 5 2 17" xfId="2647"/>
    <cellStyle name="Millares 5 2 17 2" xfId="3769"/>
    <cellStyle name="Millares 5 2 18" xfId="2648"/>
    <cellStyle name="Millares 5 2 18 2" xfId="3770"/>
    <cellStyle name="Millares 5 2 19" xfId="2649"/>
    <cellStyle name="Millares 5 2 19 2" xfId="3771"/>
    <cellStyle name="Millares 5 2 2" xfId="654"/>
    <cellStyle name="Millares 5 2 2 10" xfId="2651"/>
    <cellStyle name="Millares 5 2 2 10 2" xfId="3773"/>
    <cellStyle name="Millares 5 2 2 100" xfId="2652"/>
    <cellStyle name="Millares 5 2 2 100 2" xfId="3774"/>
    <cellStyle name="Millares 5 2 2 101" xfId="2653"/>
    <cellStyle name="Millares 5 2 2 101 2" xfId="3775"/>
    <cellStyle name="Millares 5 2 2 102" xfId="2654"/>
    <cellStyle name="Millares 5 2 2 102 2" xfId="3776"/>
    <cellStyle name="Millares 5 2 2 103" xfId="2655"/>
    <cellStyle name="Millares 5 2 2 103 2" xfId="3777"/>
    <cellStyle name="Millares 5 2 2 104" xfId="2656"/>
    <cellStyle name="Millares 5 2 2 104 2" xfId="3778"/>
    <cellStyle name="Millares 5 2 2 105" xfId="2657"/>
    <cellStyle name="Millares 5 2 2 105 2" xfId="3779"/>
    <cellStyle name="Millares 5 2 2 106" xfId="2658"/>
    <cellStyle name="Millares 5 2 2 106 2" xfId="3780"/>
    <cellStyle name="Millares 5 2 2 107" xfId="2659"/>
    <cellStyle name="Millares 5 2 2 107 2" xfId="3781"/>
    <cellStyle name="Millares 5 2 2 108" xfId="2660"/>
    <cellStyle name="Millares 5 2 2 108 2" xfId="3782"/>
    <cellStyle name="Millares 5 2 2 109" xfId="2661"/>
    <cellStyle name="Millares 5 2 2 109 2" xfId="3783"/>
    <cellStyle name="Millares 5 2 2 11" xfId="2662"/>
    <cellStyle name="Millares 5 2 2 11 2" xfId="3784"/>
    <cellStyle name="Millares 5 2 2 110" xfId="2663"/>
    <cellStyle name="Millares 5 2 2 110 2" xfId="3785"/>
    <cellStyle name="Millares 5 2 2 111" xfId="2664"/>
    <cellStyle name="Millares 5 2 2 111 2" xfId="3786"/>
    <cellStyle name="Millares 5 2 2 112" xfId="2665"/>
    <cellStyle name="Millares 5 2 2 112 2" xfId="3787"/>
    <cellStyle name="Millares 5 2 2 113" xfId="2666"/>
    <cellStyle name="Millares 5 2 2 113 2" xfId="3788"/>
    <cellStyle name="Millares 5 2 2 114" xfId="2667"/>
    <cellStyle name="Millares 5 2 2 114 2" xfId="3789"/>
    <cellStyle name="Millares 5 2 2 115" xfId="2668"/>
    <cellStyle name="Millares 5 2 2 115 2" xfId="3790"/>
    <cellStyle name="Millares 5 2 2 116" xfId="2669"/>
    <cellStyle name="Millares 5 2 2 116 2" xfId="3791"/>
    <cellStyle name="Millares 5 2 2 117" xfId="2670"/>
    <cellStyle name="Millares 5 2 2 117 2" xfId="3792"/>
    <cellStyle name="Millares 5 2 2 118" xfId="2671"/>
    <cellStyle name="Millares 5 2 2 118 2" xfId="3793"/>
    <cellStyle name="Millares 5 2 2 119" xfId="2672"/>
    <cellStyle name="Millares 5 2 2 119 2" xfId="3794"/>
    <cellStyle name="Millares 5 2 2 12" xfId="2673"/>
    <cellStyle name="Millares 5 2 2 12 2" xfId="3795"/>
    <cellStyle name="Millares 5 2 2 120" xfId="2674"/>
    <cellStyle name="Millares 5 2 2 120 2" xfId="3796"/>
    <cellStyle name="Millares 5 2 2 121" xfId="2675"/>
    <cellStyle name="Millares 5 2 2 121 2" xfId="3797"/>
    <cellStyle name="Millares 5 2 2 122" xfId="2676"/>
    <cellStyle name="Millares 5 2 2 122 2" xfId="3798"/>
    <cellStyle name="Millares 5 2 2 123" xfId="2677"/>
    <cellStyle name="Millares 5 2 2 123 2" xfId="3799"/>
    <cellStyle name="Millares 5 2 2 124" xfId="2678"/>
    <cellStyle name="Millares 5 2 2 124 2" xfId="3800"/>
    <cellStyle name="Millares 5 2 2 125" xfId="2679"/>
    <cellStyle name="Millares 5 2 2 125 2" xfId="3801"/>
    <cellStyle name="Millares 5 2 2 126" xfId="2680"/>
    <cellStyle name="Millares 5 2 2 126 2" xfId="3802"/>
    <cellStyle name="Millares 5 2 2 127" xfId="2681"/>
    <cellStyle name="Millares 5 2 2 127 2" xfId="3803"/>
    <cellStyle name="Millares 5 2 2 128" xfId="2682"/>
    <cellStyle name="Millares 5 2 2 128 2" xfId="3804"/>
    <cellStyle name="Millares 5 2 2 129" xfId="2683"/>
    <cellStyle name="Millares 5 2 2 129 2" xfId="3805"/>
    <cellStyle name="Millares 5 2 2 13" xfId="2684"/>
    <cellStyle name="Millares 5 2 2 13 2" xfId="3806"/>
    <cellStyle name="Millares 5 2 2 130" xfId="2685"/>
    <cellStyle name="Millares 5 2 2 130 2" xfId="3807"/>
    <cellStyle name="Millares 5 2 2 131" xfId="2686"/>
    <cellStyle name="Millares 5 2 2 131 2" xfId="3808"/>
    <cellStyle name="Millares 5 2 2 132" xfId="2687"/>
    <cellStyle name="Millares 5 2 2 132 2" xfId="3809"/>
    <cellStyle name="Millares 5 2 2 133" xfId="2688"/>
    <cellStyle name="Millares 5 2 2 133 2" xfId="3810"/>
    <cellStyle name="Millares 5 2 2 134" xfId="2689"/>
    <cellStyle name="Millares 5 2 2 134 2" xfId="3811"/>
    <cellStyle name="Millares 5 2 2 135" xfId="2690"/>
    <cellStyle name="Millares 5 2 2 135 2" xfId="3812"/>
    <cellStyle name="Millares 5 2 2 136" xfId="2691"/>
    <cellStyle name="Millares 5 2 2 136 2" xfId="3813"/>
    <cellStyle name="Millares 5 2 2 137" xfId="2692"/>
    <cellStyle name="Millares 5 2 2 137 2" xfId="3814"/>
    <cellStyle name="Millares 5 2 2 138" xfId="2693"/>
    <cellStyle name="Millares 5 2 2 138 2" xfId="3815"/>
    <cellStyle name="Millares 5 2 2 139" xfId="2694"/>
    <cellStyle name="Millares 5 2 2 139 2" xfId="3816"/>
    <cellStyle name="Millares 5 2 2 14" xfId="2695"/>
    <cellStyle name="Millares 5 2 2 14 2" xfId="3817"/>
    <cellStyle name="Millares 5 2 2 140" xfId="2696"/>
    <cellStyle name="Millares 5 2 2 140 2" xfId="3818"/>
    <cellStyle name="Millares 5 2 2 141" xfId="2697"/>
    <cellStyle name="Millares 5 2 2 141 2" xfId="3819"/>
    <cellStyle name="Millares 5 2 2 142" xfId="2698"/>
    <cellStyle name="Millares 5 2 2 142 2" xfId="3820"/>
    <cellStyle name="Millares 5 2 2 143" xfId="2699"/>
    <cellStyle name="Millares 5 2 2 143 2" xfId="3821"/>
    <cellStyle name="Millares 5 2 2 144" xfId="2700"/>
    <cellStyle name="Millares 5 2 2 144 2" xfId="3822"/>
    <cellStyle name="Millares 5 2 2 145" xfId="2701"/>
    <cellStyle name="Millares 5 2 2 145 2" xfId="3823"/>
    <cellStyle name="Millares 5 2 2 146" xfId="2702"/>
    <cellStyle name="Millares 5 2 2 146 2" xfId="3824"/>
    <cellStyle name="Millares 5 2 2 147" xfId="2703"/>
    <cellStyle name="Millares 5 2 2 147 2" xfId="3825"/>
    <cellStyle name="Millares 5 2 2 148" xfId="2704"/>
    <cellStyle name="Millares 5 2 2 148 2" xfId="3826"/>
    <cellStyle name="Millares 5 2 2 149" xfId="3772"/>
    <cellStyle name="Millares 5 2 2 15" xfId="2705"/>
    <cellStyle name="Millares 5 2 2 15 2" xfId="3827"/>
    <cellStyle name="Millares 5 2 2 150" xfId="4866"/>
    <cellStyle name="Millares 5 2 2 151" xfId="2650"/>
    <cellStyle name="Millares 5 2 2 16" xfId="2706"/>
    <cellStyle name="Millares 5 2 2 16 2" xfId="3828"/>
    <cellStyle name="Millares 5 2 2 17" xfId="2707"/>
    <cellStyle name="Millares 5 2 2 17 2" xfId="3829"/>
    <cellStyle name="Millares 5 2 2 18" xfId="2708"/>
    <cellStyle name="Millares 5 2 2 18 2" xfId="3830"/>
    <cellStyle name="Millares 5 2 2 19" xfId="2709"/>
    <cellStyle name="Millares 5 2 2 19 2" xfId="3831"/>
    <cellStyle name="Millares 5 2 2 2" xfId="2710"/>
    <cellStyle name="Millares 5 2 2 2 2" xfId="3832"/>
    <cellStyle name="Millares 5 2 2 20" xfId="2711"/>
    <cellStyle name="Millares 5 2 2 20 2" xfId="3833"/>
    <cellStyle name="Millares 5 2 2 21" xfId="2712"/>
    <cellStyle name="Millares 5 2 2 21 2" xfId="3834"/>
    <cellStyle name="Millares 5 2 2 22" xfId="2713"/>
    <cellStyle name="Millares 5 2 2 22 2" xfId="3835"/>
    <cellStyle name="Millares 5 2 2 23" xfId="2714"/>
    <cellStyle name="Millares 5 2 2 23 2" xfId="3836"/>
    <cellStyle name="Millares 5 2 2 24" xfId="2715"/>
    <cellStyle name="Millares 5 2 2 24 2" xfId="3837"/>
    <cellStyle name="Millares 5 2 2 25" xfId="2716"/>
    <cellStyle name="Millares 5 2 2 25 2" xfId="3838"/>
    <cellStyle name="Millares 5 2 2 26" xfId="2717"/>
    <cellStyle name="Millares 5 2 2 26 2" xfId="3839"/>
    <cellStyle name="Millares 5 2 2 27" xfId="2718"/>
    <cellStyle name="Millares 5 2 2 27 2" xfId="3840"/>
    <cellStyle name="Millares 5 2 2 28" xfId="2719"/>
    <cellStyle name="Millares 5 2 2 28 2" xfId="3841"/>
    <cellStyle name="Millares 5 2 2 29" xfId="2720"/>
    <cellStyle name="Millares 5 2 2 29 2" xfId="3842"/>
    <cellStyle name="Millares 5 2 2 3" xfId="2721"/>
    <cellStyle name="Millares 5 2 2 3 2" xfId="3843"/>
    <cellStyle name="Millares 5 2 2 30" xfId="2722"/>
    <cellStyle name="Millares 5 2 2 30 2" xfId="3844"/>
    <cellStyle name="Millares 5 2 2 31" xfId="2723"/>
    <cellStyle name="Millares 5 2 2 31 2" xfId="3845"/>
    <cellStyle name="Millares 5 2 2 32" xfId="2724"/>
    <cellStyle name="Millares 5 2 2 32 2" xfId="3846"/>
    <cellStyle name="Millares 5 2 2 33" xfId="2725"/>
    <cellStyle name="Millares 5 2 2 33 2" xfId="3847"/>
    <cellStyle name="Millares 5 2 2 34" xfId="2726"/>
    <cellStyle name="Millares 5 2 2 34 2" xfId="3848"/>
    <cellStyle name="Millares 5 2 2 35" xfId="2727"/>
    <cellStyle name="Millares 5 2 2 35 2" xfId="3849"/>
    <cellStyle name="Millares 5 2 2 36" xfId="2728"/>
    <cellStyle name="Millares 5 2 2 36 2" xfId="3850"/>
    <cellStyle name="Millares 5 2 2 37" xfId="2729"/>
    <cellStyle name="Millares 5 2 2 37 2" xfId="3851"/>
    <cellStyle name="Millares 5 2 2 38" xfId="2730"/>
    <cellStyle name="Millares 5 2 2 38 2" xfId="3852"/>
    <cellStyle name="Millares 5 2 2 39" xfId="2731"/>
    <cellStyle name="Millares 5 2 2 39 2" xfId="3853"/>
    <cellStyle name="Millares 5 2 2 4" xfId="2732"/>
    <cellStyle name="Millares 5 2 2 4 2" xfId="3854"/>
    <cellStyle name="Millares 5 2 2 40" xfId="2733"/>
    <cellStyle name="Millares 5 2 2 40 2" xfId="3855"/>
    <cellStyle name="Millares 5 2 2 41" xfId="2734"/>
    <cellStyle name="Millares 5 2 2 41 2" xfId="3856"/>
    <cellStyle name="Millares 5 2 2 42" xfId="2735"/>
    <cellStyle name="Millares 5 2 2 42 2" xfId="3857"/>
    <cellStyle name="Millares 5 2 2 43" xfId="2736"/>
    <cellStyle name="Millares 5 2 2 43 2" xfId="3858"/>
    <cellStyle name="Millares 5 2 2 44" xfId="2737"/>
    <cellStyle name="Millares 5 2 2 44 2" xfId="3859"/>
    <cellStyle name="Millares 5 2 2 45" xfId="2738"/>
    <cellStyle name="Millares 5 2 2 45 2" xfId="3860"/>
    <cellStyle name="Millares 5 2 2 46" xfId="2739"/>
    <cellStyle name="Millares 5 2 2 46 2" xfId="3861"/>
    <cellStyle name="Millares 5 2 2 47" xfId="2740"/>
    <cellStyle name="Millares 5 2 2 47 2" xfId="3862"/>
    <cellStyle name="Millares 5 2 2 48" xfId="2741"/>
    <cellStyle name="Millares 5 2 2 48 2" xfId="3863"/>
    <cellStyle name="Millares 5 2 2 49" xfId="2742"/>
    <cellStyle name="Millares 5 2 2 49 2" xfId="3864"/>
    <cellStyle name="Millares 5 2 2 5" xfId="2743"/>
    <cellStyle name="Millares 5 2 2 5 2" xfId="3865"/>
    <cellStyle name="Millares 5 2 2 50" xfId="2744"/>
    <cellStyle name="Millares 5 2 2 50 2" xfId="3866"/>
    <cellStyle name="Millares 5 2 2 51" xfId="2745"/>
    <cellStyle name="Millares 5 2 2 51 2" xfId="3867"/>
    <cellStyle name="Millares 5 2 2 52" xfId="2746"/>
    <cellStyle name="Millares 5 2 2 52 2" xfId="3868"/>
    <cellStyle name="Millares 5 2 2 53" xfId="2747"/>
    <cellStyle name="Millares 5 2 2 53 2" xfId="3869"/>
    <cellStyle name="Millares 5 2 2 54" xfId="2748"/>
    <cellStyle name="Millares 5 2 2 54 2" xfId="3870"/>
    <cellStyle name="Millares 5 2 2 55" xfId="2749"/>
    <cellStyle name="Millares 5 2 2 55 2" xfId="3871"/>
    <cellStyle name="Millares 5 2 2 56" xfId="2750"/>
    <cellStyle name="Millares 5 2 2 56 2" xfId="3872"/>
    <cellStyle name="Millares 5 2 2 57" xfId="2751"/>
    <cellStyle name="Millares 5 2 2 57 2" xfId="3873"/>
    <cellStyle name="Millares 5 2 2 58" xfId="2752"/>
    <cellStyle name="Millares 5 2 2 58 2" xfId="3874"/>
    <cellStyle name="Millares 5 2 2 59" xfId="2753"/>
    <cellStyle name="Millares 5 2 2 59 2" xfId="3875"/>
    <cellStyle name="Millares 5 2 2 6" xfId="2754"/>
    <cellStyle name="Millares 5 2 2 6 2" xfId="3876"/>
    <cellStyle name="Millares 5 2 2 60" xfId="2755"/>
    <cellStyle name="Millares 5 2 2 60 2" xfId="3877"/>
    <cellStyle name="Millares 5 2 2 61" xfId="2756"/>
    <cellStyle name="Millares 5 2 2 61 2" xfId="3878"/>
    <cellStyle name="Millares 5 2 2 62" xfId="2757"/>
    <cellStyle name="Millares 5 2 2 62 2" xfId="3879"/>
    <cellStyle name="Millares 5 2 2 63" xfId="2758"/>
    <cellStyle name="Millares 5 2 2 63 2" xfId="3880"/>
    <cellStyle name="Millares 5 2 2 64" xfId="2759"/>
    <cellStyle name="Millares 5 2 2 64 2" xfId="3881"/>
    <cellStyle name="Millares 5 2 2 65" xfId="2760"/>
    <cellStyle name="Millares 5 2 2 65 2" xfId="3882"/>
    <cellStyle name="Millares 5 2 2 66" xfId="2761"/>
    <cellStyle name="Millares 5 2 2 66 2" xfId="3883"/>
    <cellStyle name="Millares 5 2 2 67" xfId="2762"/>
    <cellStyle name="Millares 5 2 2 67 2" xfId="3884"/>
    <cellStyle name="Millares 5 2 2 68" xfId="2763"/>
    <cellStyle name="Millares 5 2 2 68 2" xfId="3885"/>
    <cellStyle name="Millares 5 2 2 69" xfId="2764"/>
    <cellStyle name="Millares 5 2 2 69 2" xfId="3886"/>
    <cellStyle name="Millares 5 2 2 7" xfId="2765"/>
    <cellStyle name="Millares 5 2 2 7 2" xfId="3887"/>
    <cellStyle name="Millares 5 2 2 70" xfId="2766"/>
    <cellStyle name="Millares 5 2 2 70 2" xfId="3888"/>
    <cellStyle name="Millares 5 2 2 71" xfId="2767"/>
    <cellStyle name="Millares 5 2 2 71 2" xfId="3889"/>
    <cellStyle name="Millares 5 2 2 72" xfId="2768"/>
    <cellStyle name="Millares 5 2 2 72 2" xfId="3890"/>
    <cellStyle name="Millares 5 2 2 73" xfId="2769"/>
    <cellStyle name="Millares 5 2 2 73 2" xfId="3891"/>
    <cellStyle name="Millares 5 2 2 74" xfId="2770"/>
    <cellStyle name="Millares 5 2 2 74 2" xfId="3892"/>
    <cellStyle name="Millares 5 2 2 75" xfId="2771"/>
    <cellStyle name="Millares 5 2 2 75 2" xfId="3893"/>
    <cellStyle name="Millares 5 2 2 76" xfId="2772"/>
    <cellStyle name="Millares 5 2 2 76 2" xfId="3894"/>
    <cellStyle name="Millares 5 2 2 77" xfId="2773"/>
    <cellStyle name="Millares 5 2 2 77 2" xfId="3895"/>
    <cellStyle name="Millares 5 2 2 78" xfId="2774"/>
    <cellStyle name="Millares 5 2 2 78 2" xfId="3896"/>
    <cellStyle name="Millares 5 2 2 79" xfId="2775"/>
    <cellStyle name="Millares 5 2 2 79 2" xfId="3897"/>
    <cellStyle name="Millares 5 2 2 8" xfId="2776"/>
    <cellStyle name="Millares 5 2 2 8 2" xfId="3898"/>
    <cellStyle name="Millares 5 2 2 80" xfId="2777"/>
    <cellStyle name="Millares 5 2 2 80 2" xfId="3899"/>
    <cellStyle name="Millares 5 2 2 81" xfId="2778"/>
    <cellStyle name="Millares 5 2 2 81 2" xfId="3900"/>
    <cellStyle name="Millares 5 2 2 82" xfId="2779"/>
    <cellStyle name="Millares 5 2 2 82 2" xfId="3901"/>
    <cellStyle name="Millares 5 2 2 83" xfId="2780"/>
    <cellStyle name="Millares 5 2 2 83 2" xfId="3902"/>
    <cellStyle name="Millares 5 2 2 84" xfId="2781"/>
    <cellStyle name="Millares 5 2 2 84 2" xfId="3903"/>
    <cellStyle name="Millares 5 2 2 85" xfId="2782"/>
    <cellStyle name="Millares 5 2 2 85 2" xfId="3904"/>
    <cellStyle name="Millares 5 2 2 86" xfId="2783"/>
    <cellStyle name="Millares 5 2 2 86 2" xfId="3905"/>
    <cellStyle name="Millares 5 2 2 87" xfId="2784"/>
    <cellStyle name="Millares 5 2 2 87 2" xfId="3906"/>
    <cellStyle name="Millares 5 2 2 88" xfId="2785"/>
    <cellStyle name="Millares 5 2 2 88 2" xfId="3907"/>
    <cellStyle name="Millares 5 2 2 89" xfId="2786"/>
    <cellStyle name="Millares 5 2 2 89 2" xfId="3908"/>
    <cellStyle name="Millares 5 2 2 9" xfId="2787"/>
    <cellStyle name="Millares 5 2 2 9 2" xfId="3909"/>
    <cellStyle name="Millares 5 2 2 90" xfId="2788"/>
    <cellStyle name="Millares 5 2 2 90 2" xfId="3910"/>
    <cellStyle name="Millares 5 2 2 91" xfId="2789"/>
    <cellStyle name="Millares 5 2 2 91 2" xfId="3911"/>
    <cellStyle name="Millares 5 2 2 92" xfId="2790"/>
    <cellStyle name="Millares 5 2 2 92 2" xfId="3912"/>
    <cellStyle name="Millares 5 2 2 93" xfId="2791"/>
    <cellStyle name="Millares 5 2 2 93 2" xfId="3913"/>
    <cellStyle name="Millares 5 2 2 94" xfId="2792"/>
    <cellStyle name="Millares 5 2 2 94 2" xfId="3914"/>
    <cellStyle name="Millares 5 2 2 95" xfId="2793"/>
    <cellStyle name="Millares 5 2 2 95 2" xfId="3915"/>
    <cellStyle name="Millares 5 2 2 96" xfId="2794"/>
    <cellStyle name="Millares 5 2 2 96 2" xfId="3916"/>
    <cellStyle name="Millares 5 2 2 97" xfId="2795"/>
    <cellStyle name="Millares 5 2 2 97 2" xfId="3917"/>
    <cellStyle name="Millares 5 2 2 98" xfId="2796"/>
    <cellStyle name="Millares 5 2 2 98 2" xfId="3918"/>
    <cellStyle name="Millares 5 2 2 99" xfId="2797"/>
    <cellStyle name="Millares 5 2 2 99 2" xfId="3919"/>
    <cellStyle name="Millares 5 2 20" xfId="2798"/>
    <cellStyle name="Millares 5 2 20 2" xfId="3920"/>
    <cellStyle name="Millares 5 2 21" xfId="2799"/>
    <cellStyle name="Millares 5 2 21 2" xfId="3921"/>
    <cellStyle name="Millares 5 2 22" xfId="2800"/>
    <cellStyle name="Millares 5 2 22 2" xfId="3922"/>
    <cellStyle name="Millares 5 2 23" xfId="2801"/>
    <cellStyle name="Millares 5 2 23 2" xfId="3923"/>
    <cellStyle name="Millares 5 2 24" xfId="2802"/>
    <cellStyle name="Millares 5 2 24 2" xfId="3924"/>
    <cellStyle name="Millares 5 2 25" xfId="2803"/>
    <cellStyle name="Millares 5 2 25 2" xfId="3925"/>
    <cellStyle name="Millares 5 2 26" xfId="2804"/>
    <cellStyle name="Millares 5 2 26 2" xfId="3926"/>
    <cellStyle name="Millares 5 2 27" xfId="2805"/>
    <cellStyle name="Millares 5 2 27 2" xfId="3927"/>
    <cellStyle name="Millares 5 2 28" xfId="2806"/>
    <cellStyle name="Millares 5 2 28 2" xfId="3928"/>
    <cellStyle name="Millares 5 2 29" xfId="2807"/>
    <cellStyle name="Millares 5 2 29 2" xfId="3929"/>
    <cellStyle name="Millares 5 2 3" xfId="2808"/>
    <cellStyle name="Millares 5 2 3 2" xfId="3930"/>
    <cellStyle name="Millares 5 2 30" xfId="2809"/>
    <cellStyle name="Millares 5 2 30 2" xfId="3931"/>
    <cellStyle name="Millares 5 2 31" xfId="2810"/>
    <cellStyle name="Millares 5 2 31 2" xfId="3932"/>
    <cellStyle name="Millares 5 2 32" xfId="2811"/>
    <cellStyle name="Millares 5 2 32 2" xfId="3933"/>
    <cellStyle name="Millares 5 2 33" xfId="2812"/>
    <cellStyle name="Millares 5 2 33 2" xfId="3934"/>
    <cellStyle name="Millares 5 2 34" xfId="2813"/>
    <cellStyle name="Millares 5 2 34 2" xfId="3935"/>
    <cellStyle name="Millares 5 2 35" xfId="2814"/>
    <cellStyle name="Millares 5 2 35 2" xfId="3936"/>
    <cellStyle name="Millares 5 2 36" xfId="2815"/>
    <cellStyle name="Millares 5 2 36 2" xfId="3937"/>
    <cellStyle name="Millares 5 2 37" xfId="2816"/>
    <cellStyle name="Millares 5 2 37 2" xfId="3938"/>
    <cellStyle name="Millares 5 2 38" xfId="2817"/>
    <cellStyle name="Millares 5 2 38 2" xfId="3939"/>
    <cellStyle name="Millares 5 2 39" xfId="2818"/>
    <cellStyle name="Millares 5 2 39 2" xfId="3940"/>
    <cellStyle name="Millares 5 2 4" xfId="2819"/>
    <cellStyle name="Millares 5 2 4 2" xfId="3941"/>
    <cellStyle name="Millares 5 2 40" xfId="2820"/>
    <cellStyle name="Millares 5 2 40 2" xfId="3942"/>
    <cellStyle name="Millares 5 2 41" xfId="2821"/>
    <cellStyle name="Millares 5 2 41 2" xfId="3943"/>
    <cellStyle name="Millares 5 2 42" xfId="2822"/>
    <cellStyle name="Millares 5 2 42 2" xfId="3944"/>
    <cellStyle name="Millares 5 2 43" xfId="2823"/>
    <cellStyle name="Millares 5 2 43 2" xfId="3945"/>
    <cellStyle name="Millares 5 2 44" xfId="2824"/>
    <cellStyle name="Millares 5 2 44 2" xfId="3946"/>
    <cellStyle name="Millares 5 2 45" xfId="2825"/>
    <cellStyle name="Millares 5 2 45 2" xfId="3947"/>
    <cellStyle name="Millares 5 2 46" xfId="2826"/>
    <cellStyle name="Millares 5 2 46 2" xfId="3948"/>
    <cellStyle name="Millares 5 2 47" xfId="2827"/>
    <cellStyle name="Millares 5 2 47 2" xfId="3949"/>
    <cellStyle name="Millares 5 2 48" xfId="2828"/>
    <cellStyle name="Millares 5 2 48 2" xfId="3950"/>
    <cellStyle name="Millares 5 2 49" xfId="2829"/>
    <cellStyle name="Millares 5 2 49 2" xfId="3951"/>
    <cellStyle name="Millares 5 2 5" xfId="2830"/>
    <cellStyle name="Millares 5 2 5 2" xfId="3952"/>
    <cellStyle name="Millares 5 2 50" xfId="2831"/>
    <cellStyle name="Millares 5 2 50 2" xfId="3953"/>
    <cellStyle name="Millares 5 2 51" xfId="2832"/>
    <cellStyle name="Millares 5 2 51 2" xfId="3954"/>
    <cellStyle name="Millares 5 2 52" xfId="2833"/>
    <cellStyle name="Millares 5 2 52 2" xfId="3955"/>
    <cellStyle name="Millares 5 2 53" xfId="2834"/>
    <cellStyle name="Millares 5 2 53 2" xfId="3956"/>
    <cellStyle name="Millares 5 2 54" xfId="2835"/>
    <cellStyle name="Millares 5 2 54 2" xfId="3957"/>
    <cellStyle name="Millares 5 2 55" xfId="2836"/>
    <cellStyle name="Millares 5 2 55 2" xfId="3958"/>
    <cellStyle name="Millares 5 2 56" xfId="2837"/>
    <cellStyle name="Millares 5 2 56 2" xfId="3959"/>
    <cellStyle name="Millares 5 2 57" xfId="2838"/>
    <cellStyle name="Millares 5 2 57 2" xfId="3960"/>
    <cellStyle name="Millares 5 2 58" xfId="2839"/>
    <cellStyle name="Millares 5 2 58 2" xfId="3961"/>
    <cellStyle name="Millares 5 2 59" xfId="2840"/>
    <cellStyle name="Millares 5 2 59 2" xfId="3962"/>
    <cellStyle name="Millares 5 2 6" xfId="2841"/>
    <cellStyle name="Millares 5 2 6 2" xfId="3963"/>
    <cellStyle name="Millares 5 2 60" xfId="2842"/>
    <cellStyle name="Millares 5 2 60 2" xfId="3964"/>
    <cellStyle name="Millares 5 2 61" xfId="2843"/>
    <cellStyle name="Millares 5 2 61 2" xfId="3965"/>
    <cellStyle name="Millares 5 2 62" xfId="2844"/>
    <cellStyle name="Millares 5 2 62 2" xfId="3966"/>
    <cellStyle name="Millares 5 2 63" xfId="2845"/>
    <cellStyle name="Millares 5 2 63 2" xfId="3967"/>
    <cellStyle name="Millares 5 2 64" xfId="2846"/>
    <cellStyle name="Millares 5 2 64 2" xfId="3968"/>
    <cellStyle name="Millares 5 2 65" xfId="2847"/>
    <cellStyle name="Millares 5 2 65 2" xfId="3969"/>
    <cellStyle name="Millares 5 2 66" xfId="2848"/>
    <cellStyle name="Millares 5 2 66 2" xfId="3970"/>
    <cellStyle name="Millares 5 2 67" xfId="2849"/>
    <cellStyle name="Millares 5 2 67 2" xfId="3971"/>
    <cellStyle name="Millares 5 2 68" xfId="2850"/>
    <cellStyle name="Millares 5 2 68 2" xfId="3972"/>
    <cellStyle name="Millares 5 2 69" xfId="2851"/>
    <cellStyle name="Millares 5 2 69 2" xfId="3973"/>
    <cellStyle name="Millares 5 2 7" xfId="2852"/>
    <cellStyle name="Millares 5 2 7 2" xfId="3974"/>
    <cellStyle name="Millares 5 2 70" xfId="2853"/>
    <cellStyle name="Millares 5 2 70 2" xfId="3975"/>
    <cellStyle name="Millares 5 2 71" xfId="2854"/>
    <cellStyle name="Millares 5 2 71 2" xfId="3976"/>
    <cellStyle name="Millares 5 2 72" xfId="2855"/>
    <cellStyle name="Millares 5 2 72 2" xfId="3977"/>
    <cellStyle name="Millares 5 2 73" xfId="2856"/>
    <cellStyle name="Millares 5 2 73 2" xfId="3978"/>
    <cellStyle name="Millares 5 2 74" xfId="2857"/>
    <cellStyle name="Millares 5 2 74 2" xfId="3979"/>
    <cellStyle name="Millares 5 2 75" xfId="2858"/>
    <cellStyle name="Millares 5 2 75 2" xfId="3980"/>
    <cellStyle name="Millares 5 2 76" xfId="2859"/>
    <cellStyle name="Millares 5 2 76 2" xfId="3981"/>
    <cellStyle name="Millares 5 2 77" xfId="2860"/>
    <cellStyle name="Millares 5 2 77 2" xfId="3982"/>
    <cellStyle name="Millares 5 2 78" xfId="2861"/>
    <cellStyle name="Millares 5 2 78 2" xfId="3983"/>
    <cellStyle name="Millares 5 2 79" xfId="2862"/>
    <cellStyle name="Millares 5 2 79 2" xfId="3984"/>
    <cellStyle name="Millares 5 2 8" xfId="2863"/>
    <cellStyle name="Millares 5 2 8 2" xfId="3985"/>
    <cellStyle name="Millares 5 2 80" xfId="2864"/>
    <cellStyle name="Millares 5 2 80 2" xfId="3986"/>
    <cellStyle name="Millares 5 2 81" xfId="2865"/>
    <cellStyle name="Millares 5 2 81 2" xfId="3987"/>
    <cellStyle name="Millares 5 2 82" xfId="2866"/>
    <cellStyle name="Millares 5 2 82 2" xfId="3988"/>
    <cellStyle name="Millares 5 2 83" xfId="2867"/>
    <cellStyle name="Millares 5 2 83 2" xfId="3989"/>
    <cellStyle name="Millares 5 2 84" xfId="2868"/>
    <cellStyle name="Millares 5 2 84 2" xfId="3990"/>
    <cellStyle name="Millares 5 2 85" xfId="2869"/>
    <cellStyle name="Millares 5 2 85 2" xfId="3991"/>
    <cellStyle name="Millares 5 2 86" xfId="2870"/>
    <cellStyle name="Millares 5 2 86 2" xfId="3992"/>
    <cellStyle name="Millares 5 2 87" xfId="2871"/>
    <cellStyle name="Millares 5 2 87 2" xfId="3993"/>
    <cellStyle name="Millares 5 2 88" xfId="2872"/>
    <cellStyle name="Millares 5 2 88 2" xfId="3994"/>
    <cellStyle name="Millares 5 2 89" xfId="2873"/>
    <cellStyle name="Millares 5 2 89 2" xfId="3995"/>
    <cellStyle name="Millares 5 2 9" xfId="2874"/>
    <cellStyle name="Millares 5 2 9 2" xfId="3996"/>
    <cellStyle name="Millares 5 2 90" xfId="2875"/>
    <cellStyle name="Millares 5 2 90 2" xfId="3997"/>
    <cellStyle name="Millares 5 2 91" xfId="2876"/>
    <cellStyle name="Millares 5 2 91 2" xfId="3998"/>
    <cellStyle name="Millares 5 2 92" xfId="2877"/>
    <cellStyle name="Millares 5 2 92 2" xfId="3999"/>
    <cellStyle name="Millares 5 2 93" xfId="2878"/>
    <cellStyle name="Millares 5 2 93 2" xfId="4000"/>
    <cellStyle name="Millares 5 2 94" xfId="2879"/>
    <cellStyle name="Millares 5 2 94 2" xfId="4001"/>
    <cellStyle name="Millares 5 2 95" xfId="2880"/>
    <cellStyle name="Millares 5 2 95 2" xfId="4002"/>
    <cellStyle name="Millares 5 2 96" xfId="2881"/>
    <cellStyle name="Millares 5 2 96 2" xfId="4003"/>
    <cellStyle name="Millares 5 2 97" xfId="2882"/>
    <cellStyle name="Millares 5 2 97 2" xfId="4004"/>
    <cellStyle name="Millares 5 2 98" xfId="2883"/>
    <cellStyle name="Millares 5 2 98 2" xfId="4005"/>
    <cellStyle name="Millares 5 2 99" xfId="2884"/>
    <cellStyle name="Millares 5 2 99 2" xfId="4006"/>
    <cellStyle name="Millares 5 20" xfId="2885"/>
    <cellStyle name="Millares 5 20 2" xfId="4007"/>
    <cellStyle name="Millares 5 21" xfId="2886"/>
    <cellStyle name="Millares 5 21 2" xfId="4008"/>
    <cellStyle name="Millares 5 22" xfId="2887"/>
    <cellStyle name="Millares 5 22 2" xfId="4009"/>
    <cellStyle name="Millares 5 23" xfId="2888"/>
    <cellStyle name="Millares 5 23 2" xfId="4010"/>
    <cellStyle name="Millares 5 24" xfId="2889"/>
    <cellStyle name="Millares 5 24 2" xfId="4011"/>
    <cellStyle name="Millares 5 25" xfId="2890"/>
    <cellStyle name="Millares 5 25 2" xfId="4012"/>
    <cellStyle name="Millares 5 26" xfId="2891"/>
    <cellStyle name="Millares 5 26 2" xfId="4013"/>
    <cellStyle name="Millares 5 27" xfId="2892"/>
    <cellStyle name="Millares 5 27 2" xfId="4014"/>
    <cellStyle name="Millares 5 28" xfId="2893"/>
    <cellStyle name="Millares 5 28 2" xfId="4015"/>
    <cellStyle name="Millares 5 29" xfId="2894"/>
    <cellStyle name="Millares 5 29 2" xfId="4016"/>
    <cellStyle name="Millares 5 3" xfId="121"/>
    <cellStyle name="Millares 5 3 10" xfId="2896"/>
    <cellStyle name="Millares 5 3 10 2" xfId="4017"/>
    <cellStyle name="Millares 5 3 100" xfId="2897"/>
    <cellStyle name="Millares 5 3 100 2" xfId="4018"/>
    <cellStyle name="Millares 5 3 101" xfId="2898"/>
    <cellStyle name="Millares 5 3 101 2" xfId="4019"/>
    <cellStyle name="Millares 5 3 102" xfId="2899"/>
    <cellStyle name="Millares 5 3 102 2" xfId="4020"/>
    <cellStyle name="Millares 5 3 103" xfId="2900"/>
    <cellStyle name="Millares 5 3 103 2" xfId="4021"/>
    <cellStyle name="Millares 5 3 104" xfId="2901"/>
    <cellStyle name="Millares 5 3 104 2" xfId="4022"/>
    <cellStyle name="Millares 5 3 105" xfId="2902"/>
    <cellStyle name="Millares 5 3 105 2" xfId="4023"/>
    <cellStyle name="Millares 5 3 106" xfId="2903"/>
    <cellStyle name="Millares 5 3 106 2" xfId="4024"/>
    <cellStyle name="Millares 5 3 107" xfId="2904"/>
    <cellStyle name="Millares 5 3 107 2" xfId="4025"/>
    <cellStyle name="Millares 5 3 108" xfId="2905"/>
    <cellStyle name="Millares 5 3 108 2" xfId="4026"/>
    <cellStyle name="Millares 5 3 109" xfId="2906"/>
    <cellStyle name="Millares 5 3 109 2" xfId="4027"/>
    <cellStyle name="Millares 5 3 11" xfId="2907"/>
    <cellStyle name="Millares 5 3 11 2" xfId="4028"/>
    <cellStyle name="Millares 5 3 110" xfId="2908"/>
    <cellStyle name="Millares 5 3 110 2" xfId="4029"/>
    <cellStyle name="Millares 5 3 111" xfId="2909"/>
    <cellStyle name="Millares 5 3 111 2" xfId="4030"/>
    <cellStyle name="Millares 5 3 112" xfId="2910"/>
    <cellStyle name="Millares 5 3 112 2" xfId="4031"/>
    <cellStyle name="Millares 5 3 113" xfId="2911"/>
    <cellStyle name="Millares 5 3 113 2" xfId="4032"/>
    <cellStyle name="Millares 5 3 114" xfId="2912"/>
    <cellStyle name="Millares 5 3 114 2" xfId="4033"/>
    <cellStyle name="Millares 5 3 115" xfId="2913"/>
    <cellStyle name="Millares 5 3 115 2" xfId="4034"/>
    <cellStyle name="Millares 5 3 116" xfId="2914"/>
    <cellStyle name="Millares 5 3 116 2" xfId="4035"/>
    <cellStyle name="Millares 5 3 117" xfId="2915"/>
    <cellStyle name="Millares 5 3 117 2" xfId="4036"/>
    <cellStyle name="Millares 5 3 118" xfId="2916"/>
    <cellStyle name="Millares 5 3 118 2" xfId="4037"/>
    <cellStyle name="Millares 5 3 119" xfId="2917"/>
    <cellStyle name="Millares 5 3 119 2" xfId="4038"/>
    <cellStyle name="Millares 5 3 12" xfId="2918"/>
    <cellStyle name="Millares 5 3 12 2" xfId="4039"/>
    <cellStyle name="Millares 5 3 120" xfId="2919"/>
    <cellStyle name="Millares 5 3 120 2" xfId="4040"/>
    <cellStyle name="Millares 5 3 121" xfId="2920"/>
    <cellStyle name="Millares 5 3 121 2" xfId="4041"/>
    <cellStyle name="Millares 5 3 122" xfId="2921"/>
    <cellStyle name="Millares 5 3 122 2" xfId="4042"/>
    <cellStyle name="Millares 5 3 123" xfId="2922"/>
    <cellStyle name="Millares 5 3 123 2" xfId="4043"/>
    <cellStyle name="Millares 5 3 124" xfId="2923"/>
    <cellStyle name="Millares 5 3 124 2" xfId="4044"/>
    <cellStyle name="Millares 5 3 125" xfId="2924"/>
    <cellStyle name="Millares 5 3 125 2" xfId="4045"/>
    <cellStyle name="Millares 5 3 126" xfId="2925"/>
    <cellStyle name="Millares 5 3 126 2" xfId="4046"/>
    <cellStyle name="Millares 5 3 127" xfId="2926"/>
    <cellStyle name="Millares 5 3 127 2" xfId="4047"/>
    <cellStyle name="Millares 5 3 128" xfId="2927"/>
    <cellStyle name="Millares 5 3 128 2" xfId="4048"/>
    <cellStyle name="Millares 5 3 129" xfId="2928"/>
    <cellStyle name="Millares 5 3 129 2" xfId="4049"/>
    <cellStyle name="Millares 5 3 13" xfId="2929"/>
    <cellStyle name="Millares 5 3 13 2" xfId="4050"/>
    <cellStyle name="Millares 5 3 130" xfId="2930"/>
    <cellStyle name="Millares 5 3 130 2" xfId="4051"/>
    <cellStyle name="Millares 5 3 131" xfId="2931"/>
    <cellStyle name="Millares 5 3 131 2" xfId="4052"/>
    <cellStyle name="Millares 5 3 132" xfId="2932"/>
    <cellStyle name="Millares 5 3 132 2" xfId="4053"/>
    <cellStyle name="Millares 5 3 133" xfId="2933"/>
    <cellStyle name="Millares 5 3 133 2" xfId="4054"/>
    <cellStyle name="Millares 5 3 134" xfId="2934"/>
    <cellStyle name="Millares 5 3 134 2" xfId="4055"/>
    <cellStyle name="Millares 5 3 135" xfId="2935"/>
    <cellStyle name="Millares 5 3 135 2" xfId="4056"/>
    <cellStyle name="Millares 5 3 136" xfId="2936"/>
    <cellStyle name="Millares 5 3 136 2" xfId="4057"/>
    <cellStyle name="Millares 5 3 137" xfId="2937"/>
    <cellStyle name="Millares 5 3 137 2" xfId="4058"/>
    <cellStyle name="Millares 5 3 138" xfId="2938"/>
    <cellStyle name="Millares 5 3 138 2" xfId="4059"/>
    <cellStyle name="Millares 5 3 139" xfId="2939"/>
    <cellStyle name="Millares 5 3 139 2" xfId="4060"/>
    <cellStyle name="Millares 5 3 14" xfId="2940"/>
    <cellStyle name="Millares 5 3 14 2" xfId="4061"/>
    <cellStyle name="Millares 5 3 140" xfId="2941"/>
    <cellStyle name="Millares 5 3 140 2" xfId="4062"/>
    <cellStyle name="Millares 5 3 141" xfId="2942"/>
    <cellStyle name="Millares 5 3 141 2" xfId="4063"/>
    <cellStyle name="Millares 5 3 142" xfId="2943"/>
    <cellStyle name="Millares 5 3 142 2" xfId="4064"/>
    <cellStyle name="Millares 5 3 143" xfId="2944"/>
    <cellStyle name="Millares 5 3 143 2" xfId="4065"/>
    <cellStyle name="Millares 5 3 144" xfId="2945"/>
    <cellStyle name="Millares 5 3 144 2" xfId="4066"/>
    <cellStyle name="Millares 5 3 145" xfId="2946"/>
    <cellStyle name="Millares 5 3 145 2" xfId="4067"/>
    <cellStyle name="Millares 5 3 146" xfId="2947"/>
    <cellStyle name="Millares 5 3 146 2" xfId="4068"/>
    <cellStyle name="Millares 5 3 147" xfId="2948"/>
    <cellStyle name="Millares 5 3 147 2" xfId="4069"/>
    <cellStyle name="Millares 5 3 148" xfId="2949"/>
    <cellStyle name="Millares 5 3 148 2" xfId="4070"/>
    <cellStyle name="Millares 5 3 149" xfId="2950"/>
    <cellStyle name="Millares 5 3 149 2" xfId="4071"/>
    <cellStyle name="Millares 5 3 15" xfId="2951"/>
    <cellStyle name="Millares 5 3 15 2" xfId="4072"/>
    <cellStyle name="Millares 5 3 150" xfId="2952"/>
    <cellStyle name="Millares 5 3 150 2" xfId="4073"/>
    <cellStyle name="Millares 5 3 151" xfId="2953"/>
    <cellStyle name="Millares 5 3 151 2" xfId="4074"/>
    <cellStyle name="Millares 5 3 152" xfId="2954"/>
    <cellStyle name="Millares 5 3 152 2" xfId="4075"/>
    <cellStyle name="Millares 5 3 153" xfId="2955"/>
    <cellStyle name="Millares 5 3 153 2" xfId="4076"/>
    <cellStyle name="Millares 5 3 154" xfId="2956"/>
    <cellStyle name="Millares 5 3 154 2" xfId="4077"/>
    <cellStyle name="Millares 5 3 155" xfId="2957"/>
    <cellStyle name="Millares 5 3 155 2" xfId="4078"/>
    <cellStyle name="Millares 5 3 156" xfId="2958"/>
    <cellStyle name="Millares 5 3 156 2" xfId="4079"/>
    <cellStyle name="Millares 5 3 157" xfId="2959"/>
    <cellStyle name="Millares 5 3 157 2" xfId="4080"/>
    <cellStyle name="Millares 5 3 158" xfId="2960"/>
    <cellStyle name="Millares 5 3 158 2" xfId="4081"/>
    <cellStyle name="Millares 5 3 159" xfId="2961"/>
    <cellStyle name="Millares 5 3 159 2" xfId="4082"/>
    <cellStyle name="Millares 5 3 16" xfId="2962"/>
    <cellStyle name="Millares 5 3 16 2" xfId="4083"/>
    <cellStyle name="Millares 5 3 160" xfId="2963"/>
    <cellStyle name="Millares 5 3 160 2" xfId="4084"/>
    <cellStyle name="Millares 5 3 161" xfId="2895"/>
    <cellStyle name="Millares 5 3 162" xfId="3511"/>
    <cellStyle name="Millares 5 3 17" xfId="2964"/>
    <cellStyle name="Millares 5 3 17 2" xfId="4085"/>
    <cellStyle name="Millares 5 3 18" xfId="2965"/>
    <cellStyle name="Millares 5 3 18 2" xfId="4086"/>
    <cellStyle name="Millares 5 3 19" xfId="2966"/>
    <cellStyle name="Millares 5 3 19 2" xfId="4087"/>
    <cellStyle name="Millares 5 3 2" xfId="2967"/>
    <cellStyle name="Millares 5 3 2 2" xfId="2968"/>
    <cellStyle name="Millares 5 3 2 2 2" xfId="4089"/>
    <cellStyle name="Millares 5 3 2 3" xfId="2969"/>
    <cellStyle name="Millares 5 3 2 3 2" xfId="4090"/>
    <cellStyle name="Millares 5 3 2 4" xfId="2970"/>
    <cellStyle name="Millares 5 3 2 4 2" xfId="4091"/>
    <cellStyle name="Millares 5 3 2 5" xfId="2971"/>
    <cellStyle name="Millares 5 3 2 5 2" xfId="4092"/>
    <cellStyle name="Millares 5 3 2 6" xfId="2972"/>
    <cellStyle name="Millares 5 3 2 6 2" xfId="4093"/>
    <cellStyle name="Millares 5 3 2 7" xfId="4088"/>
    <cellStyle name="Millares 5 3 20" xfId="2973"/>
    <cellStyle name="Millares 5 3 20 2" xfId="4094"/>
    <cellStyle name="Millares 5 3 21" xfId="2974"/>
    <cellStyle name="Millares 5 3 21 2" xfId="4095"/>
    <cellStyle name="Millares 5 3 22" xfId="2975"/>
    <cellStyle name="Millares 5 3 22 2" xfId="4096"/>
    <cellStyle name="Millares 5 3 23" xfId="2976"/>
    <cellStyle name="Millares 5 3 23 2" xfId="4097"/>
    <cellStyle name="Millares 5 3 24" xfId="2977"/>
    <cellStyle name="Millares 5 3 24 2" xfId="4098"/>
    <cellStyle name="Millares 5 3 25" xfId="2978"/>
    <cellStyle name="Millares 5 3 25 2" xfId="4099"/>
    <cellStyle name="Millares 5 3 26" xfId="2979"/>
    <cellStyle name="Millares 5 3 26 2" xfId="4100"/>
    <cellStyle name="Millares 5 3 27" xfId="2980"/>
    <cellStyle name="Millares 5 3 27 2" xfId="4101"/>
    <cellStyle name="Millares 5 3 28" xfId="2981"/>
    <cellStyle name="Millares 5 3 28 2" xfId="4102"/>
    <cellStyle name="Millares 5 3 29" xfId="2982"/>
    <cellStyle name="Millares 5 3 29 2" xfId="4103"/>
    <cellStyle name="Millares 5 3 3" xfId="2983"/>
    <cellStyle name="Millares 5 3 3 2" xfId="4104"/>
    <cellStyle name="Millares 5 3 30" xfId="2984"/>
    <cellStyle name="Millares 5 3 30 2" xfId="4105"/>
    <cellStyle name="Millares 5 3 31" xfId="2985"/>
    <cellStyle name="Millares 5 3 31 2" xfId="4106"/>
    <cellStyle name="Millares 5 3 32" xfId="2986"/>
    <cellStyle name="Millares 5 3 32 2" xfId="4107"/>
    <cellStyle name="Millares 5 3 33" xfId="2987"/>
    <cellStyle name="Millares 5 3 33 2" xfId="4108"/>
    <cellStyle name="Millares 5 3 34" xfId="2988"/>
    <cellStyle name="Millares 5 3 34 2" xfId="4109"/>
    <cellStyle name="Millares 5 3 35" xfId="2989"/>
    <cellStyle name="Millares 5 3 35 2" xfId="4110"/>
    <cellStyle name="Millares 5 3 36" xfId="2990"/>
    <cellStyle name="Millares 5 3 36 2" xfId="4111"/>
    <cellStyle name="Millares 5 3 37" xfId="2991"/>
    <cellStyle name="Millares 5 3 37 2" xfId="4112"/>
    <cellStyle name="Millares 5 3 38" xfId="2992"/>
    <cellStyle name="Millares 5 3 38 2" xfId="4113"/>
    <cellStyle name="Millares 5 3 39" xfId="2993"/>
    <cellStyle name="Millares 5 3 39 2" xfId="4114"/>
    <cellStyle name="Millares 5 3 4" xfId="2994"/>
    <cellStyle name="Millares 5 3 4 2" xfId="4115"/>
    <cellStyle name="Millares 5 3 40" xfId="2995"/>
    <cellStyle name="Millares 5 3 40 2" xfId="4116"/>
    <cellStyle name="Millares 5 3 41" xfId="2996"/>
    <cellStyle name="Millares 5 3 41 2" xfId="4117"/>
    <cellStyle name="Millares 5 3 42" xfId="2997"/>
    <cellStyle name="Millares 5 3 42 2" xfId="4118"/>
    <cellStyle name="Millares 5 3 43" xfId="2998"/>
    <cellStyle name="Millares 5 3 43 2" xfId="4119"/>
    <cellStyle name="Millares 5 3 44" xfId="2999"/>
    <cellStyle name="Millares 5 3 44 2" xfId="4120"/>
    <cellStyle name="Millares 5 3 45" xfId="3000"/>
    <cellStyle name="Millares 5 3 45 2" xfId="4121"/>
    <cellStyle name="Millares 5 3 46" xfId="3001"/>
    <cellStyle name="Millares 5 3 46 2" xfId="4122"/>
    <cellStyle name="Millares 5 3 47" xfId="3002"/>
    <cellStyle name="Millares 5 3 47 2" xfId="4123"/>
    <cellStyle name="Millares 5 3 48" xfId="3003"/>
    <cellStyle name="Millares 5 3 48 2" xfId="4124"/>
    <cellStyle name="Millares 5 3 49" xfId="3004"/>
    <cellStyle name="Millares 5 3 49 2" xfId="4125"/>
    <cellStyle name="Millares 5 3 5" xfId="3005"/>
    <cellStyle name="Millares 5 3 5 2" xfId="4126"/>
    <cellStyle name="Millares 5 3 50" xfId="3006"/>
    <cellStyle name="Millares 5 3 50 2" xfId="4127"/>
    <cellStyle name="Millares 5 3 51" xfId="3007"/>
    <cellStyle name="Millares 5 3 51 2" xfId="4128"/>
    <cellStyle name="Millares 5 3 52" xfId="3008"/>
    <cellStyle name="Millares 5 3 52 2" xfId="4129"/>
    <cellStyle name="Millares 5 3 53" xfId="3009"/>
    <cellStyle name="Millares 5 3 53 2" xfId="4130"/>
    <cellStyle name="Millares 5 3 54" xfId="3010"/>
    <cellStyle name="Millares 5 3 54 2" xfId="4131"/>
    <cellStyle name="Millares 5 3 55" xfId="3011"/>
    <cellStyle name="Millares 5 3 55 2" xfId="4132"/>
    <cellStyle name="Millares 5 3 56" xfId="3012"/>
    <cellStyle name="Millares 5 3 56 2" xfId="4133"/>
    <cellStyle name="Millares 5 3 57" xfId="3013"/>
    <cellStyle name="Millares 5 3 57 2" xfId="4134"/>
    <cellStyle name="Millares 5 3 58" xfId="3014"/>
    <cellStyle name="Millares 5 3 58 2" xfId="4135"/>
    <cellStyle name="Millares 5 3 59" xfId="3015"/>
    <cellStyle name="Millares 5 3 59 2" xfId="4136"/>
    <cellStyle name="Millares 5 3 6" xfId="3016"/>
    <cellStyle name="Millares 5 3 6 2" xfId="4137"/>
    <cellStyle name="Millares 5 3 60" xfId="3017"/>
    <cellStyle name="Millares 5 3 60 2" xfId="4138"/>
    <cellStyle name="Millares 5 3 61" xfId="3018"/>
    <cellStyle name="Millares 5 3 61 2" xfId="4139"/>
    <cellStyle name="Millares 5 3 62" xfId="3019"/>
    <cellStyle name="Millares 5 3 62 2" xfId="4140"/>
    <cellStyle name="Millares 5 3 63" xfId="3020"/>
    <cellStyle name="Millares 5 3 63 2" xfId="4141"/>
    <cellStyle name="Millares 5 3 64" xfId="3021"/>
    <cellStyle name="Millares 5 3 64 2" xfId="4142"/>
    <cellStyle name="Millares 5 3 65" xfId="3022"/>
    <cellStyle name="Millares 5 3 65 2" xfId="4143"/>
    <cellStyle name="Millares 5 3 66" xfId="3023"/>
    <cellStyle name="Millares 5 3 66 2" xfId="4144"/>
    <cellStyle name="Millares 5 3 67" xfId="3024"/>
    <cellStyle name="Millares 5 3 67 2" xfId="4145"/>
    <cellStyle name="Millares 5 3 68" xfId="3025"/>
    <cellStyle name="Millares 5 3 68 2" xfId="4146"/>
    <cellStyle name="Millares 5 3 69" xfId="3026"/>
    <cellStyle name="Millares 5 3 69 2" xfId="4147"/>
    <cellStyle name="Millares 5 3 7" xfId="3027"/>
    <cellStyle name="Millares 5 3 7 2" xfId="4148"/>
    <cellStyle name="Millares 5 3 70" xfId="3028"/>
    <cellStyle name="Millares 5 3 70 2" xfId="4149"/>
    <cellStyle name="Millares 5 3 71" xfId="3029"/>
    <cellStyle name="Millares 5 3 71 2" xfId="4150"/>
    <cellStyle name="Millares 5 3 72" xfId="3030"/>
    <cellStyle name="Millares 5 3 72 2" xfId="4151"/>
    <cellStyle name="Millares 5 3 73" xfId="3031"/>
    <cellStyle name="Millares 5 3 73 2" xfId="4152"/>
    <cellStyle name="Millares 5 3 74" xfId="3032"/>
    <cellStyle name="Millares 5 3 74 2" xfId="4153"/>
    <cellStyle name="Millares 5 3 75" xfId="3033"/>
    <cellStyle name="Millares 5 3 75 2" xfId="4154"/>
    <cellStyle name="Millares 5 3 76" xfId="3034"/>
    <cellStyle name="Millares 5 3 76 2" xfId="4155"/>
    <cellStyle name="Millares 5 3 77" xfId="3035"/>
    <cellStyle name="Millares 5 3 77 2" xfId="4156"/>
    <cellStyle name="Millares 5 3 78" xfId="3036"/>
    <cellStyle name="Millares 5 3 78 2" xfId="4157"/>
    <cellStyle name="Millares 5 3 79" xfId="3037"/>
    <cellStyle name="Millares 5 3 79 2" xfId="4158"/>
    <cellStyle name="Millares 5 3 8" xfId="3038"/>
    <cellStyle name="Millares 5 3 8 2" xfId="4159"/>
    <cellStyle name="Millares 5 3 80" xfId="3039"/>
    <cellStyle name="Millares 5 3 80 2" xfId="4160"/>
    <cellStyle name="Millares 5 3 81" xfId="3040"/>
    <cellStyle name="Millares 5 3 81 2" xfId="4161"/>
    <cellStyle name="Millares 5 3 82" xfId="3041"/>
    <cellStyle name="Millares 5 3 82 2" xfId="4162"/>
    <cellStyle name="Millares 5 3 83" xfId="3042"/>
    <cellStyle name="Millares 5 3 83 2" xfId="4163"/>
    <cellStyle name="Millares 5 3 84" xfId="3043"/>
    <cellStyle name="Millares 5 3 84 2" xfId="4164"/>
    <cellStyle name="Millares 5 3 85" xfId="3044"/>
    <cellStyle name="Millares 5 3 85 2" xfId="4165"/>
    <cellStyle name="Millares 5 3 86" xfId="3045"/>
    <cellStyle name="Millares 5 3 86 2" xfId="4166"/>
    <cellStyle name="Millares 5 3 87" xfId="3046"/>
    <cellStyle name="Millares 5 3 87 2" xfId="4167"/>
    <cellStyle name="Millares 5 3 88" xfId="3047"/>
    <cellStyle name="Millares 5 3 88 2" xfId="4168"/>
    <cellStyle name="Millares 5 3 89" xfId="3048"/>
    <cellStyle name="Millares 5 3 89 2" xfId="4169"/>
    <cellStyle name="Millares 5 3 9" xfId="3049"/>
    <cellStyle name="Millares 5 3 9 2" xfId="4170"/>
    <cellStyle name="Millares 5 3 90" xfId="3050"/>
    <cellStyle name="Millares 5 3 90 2" xfId="4171"/>
    <cellStyle name="Millares 5 3 91" xfId="3051"/>
    <cellStyle name="Millares 5 3 91 2" xfId="4172"/>
    <cellStyle name="Millares 5 3 92" xfId="3052"/>
    <cellStyle name="Millares 5 3 92 2" xfId="4173"/>
    <cellStyle name="Millares 5 3 93" xfId="3053"/>
    <cellStyle name="Millares 5 3 93 2" xfId="4174"/>
    <cellStyle name="Millares 5 3 94" xfId="3054"/>
    <cellStyle name="Millares 5 3 94 2" xfId="4175"/>
    <cellStyle name="Millares 5 3 95" xfId="3055"/>
    <cellStyle name="Millares 5 3 95 2" xfId="4176"/>
    <cellStyle name="Millares 5 3 96" xfId="3056"/>
    <cellStyle name="Millares 5 3 96 2" xfId="4177"/>
    <cellStyle name="Millares 5 3 97" xfId="3057"/>
    <cellStyle name="Millares 5 3 97 2" xfId="4178"/>
    <cellStyle name="Millares 5 3 98" xfId="3058"/>
    <cellStyle name="Millares 5 3 98 2" xfId="4179"/>
    <cellStyle name="Millares 5 3 99" xfId="3059"/>
    <cellStyle name="Millares 5 3 99 2" xfId="4180"/>
    <cellStyle name="Millares 5 30" xfId="3060"/>
    <cellStyle name="Millares 5 30 2" xfId="4181"/>
    <cellStyle name="Millares 5 31" xfId="3061"/>
    <cellStyle name="Millares 5 31 2" xfId="4182"/>
    <cellStyle name="Millares 5 32" xfId="3062"/>
    <cellStyle name="Millares 5 32 2" xfId="4183"/>
    <cellStyle name="Millares 5 33" xfId="3063"/>
    <cellStyle name="Millares 5 33 2" xfId="4184"/>
    <cellStyle name="Millares 5 34" xfId="3064"/>
    <cellStyle name="Millares 5 34 2" xfId="4185"/>
    <cellStyle name="Millares 5 35" xfId="3065"/>
    <cellStyle name="Millares 5 35 2" xfId="4186"/>
    <cellStyle name="Millares 5 36" xfId="3066"/>
    <cellStyle name="Millares 5 36 2" xfId="4187"/>
    <cellStyle name="Millares 5 37" xfId="3067"/>
    <cellStyle name="Millares 5 37 2" xfId="4188"/>
    <cellStyle name="Millares 5 38" xfId="3068"/>
    <cellStyle name="Millares 5 38 2" xfId="4189"/>
    <cellStyle name="Millares 5 39" xfId="3069"/>
    <cellStyle name="Millares 5 39 2" xfId="4190"/>
    <cellStyle name="Millares 5 4" xfId="122"/>
    <cellStyle name="Millares 5 4 10" xfId="3071"/>
    <cellStyle name="Millares 5 4 10 2" xfId="4191"/>
    <cellStyle name="Millares 5 4 100" xfId="3072"/>
    <cellStyle name="Millares 5 4 100 2" xfId="4192"/>
    <cellStyle name="Millares 5 4 101" xfId="3073"/>
    <cellStyle name="Millares 5 4 101 2" xfId="4193"/>
    <cellStyle name="Millares 5 4 102" xfId="3074"/>
    <cellStyle name="Millares 5 4 102 2" xfId="4194"/>
    <cellStyle name="Millares 5 4 103" xfId="3075"/>
    <cellStyle name="Millares 5 4 103 2" xfId="4195"/>
    <cellStyle name="Millares 5 4 104" xfId="3076"/>
    <cellStyle name="Millares 5 4 104 2" xfId="4196"/>
    <cellStyle name="Millares 5 4 105" xfId="3077"/>
    <cellStyle name="Millares 5 4 105 2" xfId="4197"/>
    <cellStyle name="Millares 5 4 106" xfId="3078"/>
    <cellStyle name="Millares 5 4 106 2" xfId="4198"/>
    <cellStyle name="Millares 5 4 107" xfId="3079"/>
    <cellStyle name="Millares 5 4 107 2" xfId="4199"/>
    <cellStyle name="Millares 5 4 108" xfId="3080"/>
    <cellStyle name="Millares 5 4 108 2" xfId="4200"/>
    <cellStyle name="Millares 5 4 109" xfId="3081"/>
    <cellStyle name="Millares 5 4 109 2" xfId="4201"/>
    <cellStyle name="Millares 5 4 11" xfId="3082"/>
    <cellStyle name="Millares 5 4 11 2" xfId="4202"/>
    <cellStyle name="Millares 5 4 110" xfId="3083"/>
    <cellStyle name="Millares 5 4 110 2" xfId="4203"/>
    <cellStyle name="Millares 5 4 111" xfId="3084"/>
    <cellStyle name="Millares 5 4 111 2" xfId="4204"/>
    <cellStyle name="Millares 5 4 112" xfId="3085"/>
    <cellStyle name="Millares 5 4 112 2" xfId="4205"/>
    <cellStyle name="Millares 5 4 113" xfId="3086"/>
    <cellStyle name="Millares 5 4 113 2" xfId="4206"/>
    <cellStyle name="Millares 5 4 114" xfId="3087"/>
    <cellStyle name="Millares 5 4 114 2" xfId="4207"/>
    <cellStyle name="Millares 5 4 115" xfId="3088"/>
    <cellStyle name="Millares 5 4 115 2" xfId="4208"/>
    <cellStyle name="Millares 5 4 116" xfId="3089"/>
    <cellStyle name="Millares 5 4 116 2" xfId="4209"/>
    <cellStyle name="Millares 5 4 117" xfId="3090"/>
    <cellStyle name="Millares 5 4 117 2" xfId="4210"/>
    <cellStyle name="Millares 5 4 118" xfId="3091"/>
    <cellStyle name="Millares 5 4 118 2" xfId="4211"/>
    <cellStyle name="Millares 5 4 119" xfId="3092"/>
    <cellStyle name="Millares 5 4 119 2" xfId="4212"/>
    <cellStyle name="Millares 5 4 12" xfId="3093"/>
    <cellStyle name="Millares 5 4 12 2" xfId="4213"/>
    <cellStyle name="Millares 5 4 120" xfId="3094"/>
    <cellStyle name="Millares 5 4 120 2" xfId="4214"/>
    <cellStyle name="Millares 5 4 121" xfId="3095"/>
    <cellStyle name="Millares 5 4 121 2" xfId="4215"/>
    <cellStyle name="Millares 5 4 122" xfId="3096"/>
    <cellStyle name="Millares 5 4 122 2" xfId="4216"/>
    <cellStyle name="Millares 5 4 123" xfId="3097"/>
    <cellStyle name="Millares 5 4 123 2" xfId="4217"/>
    <cellStyle name="Millares 5 4 124" xfId="3098"/>
    <cellStyle name="Millares 5 4 124 2" xfId="4218"/>
    <cellStyle name="Millares 5 4 125" xfId="3099"/>
    <cellStyle name="Millares 5 4 125 2" xfId="4219"/>
    <cellStyle name="Millares 5 4 126" xfId="3100"/>
    <cellStyle name="Millares 5 4 126 2" xfId="4220"/>
    <cellStyle name="Millares 5 4 127" xfId="3101"/>
    <cellStyle name="Millares 5 4 127 2" xfId="4221"/>
    <cellStyle name="Millares 5 4 128" xfId="3102"/>
    <cellStyle name="Millares 5 4 128 2" xfId="4222"/>
    <cellStyle name="Millares 5 4 129" xfId="3103"/>
    <cellStyle name="Millares 5 4 129 2" xfId="4223"/>
    <cellStyle name="Millares 5 4 13" xfId="3104"/>
    <cellStyle name="Millares 5 4 13 2" xfId="4224"/>
    <cellStyle name="Millares 5 4 130" xfId="3105"/>
    <cellStyle name="Millares 5 4 130 2" xfId="4225"/>
    <cellStyle name="Millares 5 4 131" xfId="3106"/>
    <cellStyle name="Millares 5 4 131 2" xfId="4226"/>
    <cellStyle name="Millares 5 4 132" xfId="3107"/>
    <cellStyle name="Millares 5 4 132 2" xfId="4227"/>
    <cellStyle name="Millares 5 4 133" xfId="3108"/>
    <cellStyle name="Millares 5 4 133 2" xfId="4228"/>
    <cellStyle name="Millares 5 4 134" xfId="3109"/>
    <cellStyle name="Millares 5 4 134 2" xfId="4229"/>
    <cellStyle name="Millares 5 4 135" xfId="3110"/>
    <cellStyle name="Millares 5 4 135 2" xfId="4230"/>
    <cellStyle name="Millares 5 4 136" xfId="3111"/>
    <cellStyle name="Millares 5 4 136 2" xfId="4231"/>
    <cellStyle name="Millares 5 4 137" xfId="3112"/>
    <cellStyle name="Millares 5 4 137 2" xfId="4232"/>
    <cellStyle name="Millares 5 4 138" xfId="3113"/>
    <cellStyle name="Millares 5 4 138 2" xfId="4233"/>
    <cellStyle name="Millares 5 4 139" xfId="3114"/>
    <cellStyle name="Millares 5 4 139 2" xfId="4234"/>
    <cellStyle name="Millares 5 4 14" xfId="3115"/>
    <cellStyle name="Millares 5 4 14 2" xfId="4235"/>
    <cellStyle name="Millares 5 4 140" xfId="3116"/>
    <cellStyle name="Millares 5 4 140 2" xfId="4236"/>
    <cellStyle name="Millares 5 4 141" xfId="3117"/>
    <cellStyle name="Millares 5 4 141 2" xfId="4237"/>
    <cellStyle name="Millares 5 4 142" xfId="3118"/>
    <cellStyle name="Millares 5 4 142 2" xfId="4238"/>
    <cellStyle name="Millares 5 4 143" xfId="3119"/>
    <cellStyle name="Millares 5 4 143 2" xfId="4239"/>
    <cellStyle name="Millares 5 4 144" xfId="3120"/>
    <cellStyle name="Millares 5 4 144 2" xfId="4240"/>
    <cellStyle name="Millares 5 4 145" xfId="3121"/>
    <cellStyle name="Millares 5 4 145 2" xfId="4241"/>
    <cellStyle name="Millares 5 4 146" xfId="3122"/>
    <cellStyle name="Millares 5 4 146 2" xfId="4242"/>
    <cellStyle name="Millares 5 4 147" xfId="3123"/>
    <cellStyle name="Millares 5 4 147 2" xfId="4243"/>
    <cellStyle name="Millares 5 4 148" xfId="3124"/>
    <cellStyle name="Millares 5 4 148 2" xfId="4244"/>
    <cellStyle name="Millares 5 4 149" xfId="3070"/>
    <cellStyle name="Millares 5 4 15" xfId="3125"/>
    <cellStyle name="Millares 5 4 15 2" xfId="4245"/>
    <cellStyle name="Millares 5 4 150" xfId="3510"/>
    <cellStyle name="Millares 5 4 16" xfId="3126"/>
    <cellStyle name="Millares 5 4 16 2" xfId="4246"/>
    <cellStyle name="Millares 5 4 17" xfId="3127"/>
    <cellStyle name="Millares 5 4 17 2" xfId="4247"/>
    <cellStyle name="Millares 5 4 18" xfId="3128"/>
    <cellStyle name="Millares 5 4 18 2" xfId="4248"/>
    <cellStyle name="Millares 5 4 19" xfId="3129"/>
    <cellStyle name="Millares 5 4 19 2" xfId="4249"/>
    <cellStyle name="Millares 5 4 2" xfId="3130"/>
    <cellStyle name="Millares 5 4 2 2" xfId="4250"/>
    <cellStyle name="Millares 5 4 20" xfId="3131"/>
    <cellStyle name="Millares 5 4 20 2" xfId="4251"/>
    <cellStyle name="Millares 5 4 21" xfId="3132"/>
    <cellStyle name="Millares 5 4 21 2" xfId="4252"/>
    <cellStyle name="Millares 5 4 22" xfId="3133"/>
    <cellStyle name="Millares 5 4 22 2" xfId="4253"/>
    <cellStyle name="Millares 5 4 23" xfId="3134"/>
    <cellStyle name="Millares 5 4 23 2" xfId="4254"/>
    <cellStyle name="Millares 5 4 24" xfId="3135"/>
    <cellStyle name="Millares 5 4 24 2" xfId="4255"/>
    <cellStyle name="Millares 5 4 25" xfId="3136"/>
    <cellStyle name="Millares 5 4 25 2" xfId="4256"/>
    <cellStyle name="Millares 5 4 26" xfId="3137"/>
    <cellStyle name="Millares 5 4 26 2" xfId="4257"/>
    <cellStyle name="Millares 5 4 27" xfId="3138"/>
    <cellStyle name="Millares 5 4 27 2" xfId="4258"/>
    <cellStyle name="Millares 5 4 28" xfId="3139"/>
    <cellStyle name="Millares 5 4 28 2" xfId="4259"/>
    <cellStyle name="Millares 5 4 29" xfId="3140"/>
    <cellStyle name="Millares 5 4 29 2" xfId="4260"/>
    <cellStyle name="Millares 5 4 3" xfId="3141"/>
    <cellStyle name="Millares 5 4 3 2" xfId="4261"/>
    <cellStyle name="Millares 5 4 30" xfId="3142"/>
    <cellStyle name="Millares 5 4 30 2" xfId="4262"/>
    <cellStyle name="Millares 5 4 31" xfId="3143"/>
    <cellStyle name="Millares 5 4 31 2" xfId="4263"/>
    <cellStyle name="Millares 5 4 32" xfId="3144"/>
    <cellStyle name="Millares 5 4 32 2" xfId="4264"/>
    <cellStyle name="Millares 5 4 33" xfId="3145"/>
    <cellStyle name="Millares 5 4 33 2" xfId="4265"/>
    <cellStyle name="Millares 5 4 34" xfId="3146"/>
    <cellStyle name="Millares 5 4 34 2" xfId="4266"/>
    <cellStyle name="Millares 5 4 35" xfId="3147"/>
    <cellStyle name="Millares 5 4 35 2" xfId="4267"/>
    <cellStyle name="Millares 5 4 36" xfId="3148"/>
    <cellStyle name="Millares 5 4 36 2" xfId="4268"/>
    <cellStyle name="Millares 5 4 37" xfId="3149"/>
    <cellStyle name="Millares 5 4 37 2" xfId="4269"/>
    <cellStyle name="Millares 5 4 38" xfId="3150"/>
    <cellStyle name="Millares 5 4 38 2" xfId="4270"/>
    <cellStyle name="Millares 5 4 39" xfId="3151"/>
    <cellStyle name="Millares 5 4 39 2" xfId="4271"/>
    <cellStyle name="Millares 5 4 4" xfId="3152"/>
    <cellStyle name="Millares 5 4 4 2" xfId="4272"/>
    <cellStyle name="Millares 5 4 40" xfId="3153"/>
    <cellStyle name="Millares 5 4 40 2" xfId="4273"/>
    <cellStyle name="Millares 5 4 41" xfId="3154"/>
    <cellStyle name="Millares 5 4 41 2" xfId="4274"/>
    <cellStyle name="Millares 5 4 42" xfId="3155"/>
    <cellStyle name="Millares 5 4 42 2" xfId="4275"/>
    <cellStyle name="Millares 5 4 43" xfId="3156"/>
    <cellStyle name="Millares 5 4 43 2" xfId="4276"/>
    <cellStyle name="Millares 5 4 44" xfId="3157"/>
    <cellStyle name="Millares 5 4 44 2" xfId="4277"/>
    <cellStyle name="Millares 5 4 45" xfId="3158"/>
    <cellStyle name="Millares 5 4 45 2" xfId="4278"/>
    <cellStyle name="Millares 5 4 46" xfId="3159"/>
    <cellStyle name="Millares 5 4 46 2" xfId="4279"/>
    <cellStyle name="Millares 5 4 47" xfId="3160"/>
    <cellStyle name="Millares 5 4 47 2" xfId="4280"/>
    <cellStyle name="Millares 5 4 48" xfId="3161"/>
    <cellStyle name="Millares 5 4 48 2" xfId="4281"/>
    <cellStyle name="Millares 5 4 49" xfId="3162"/>
    <cellStyle name="Millares 5 4 49 2" xfId="4282"/>
    <cellStyle name="Millares 5 4 5" xfId="3163"/>
    <cellStyle name="Millares 5 4 5 2" xfId="4283"/>
    <cellStyle name="Millares 5 4 50" xfId="3164"/>
    <cellStyle name="Millares 5 4 50 2" xfId="4284"/>
    <cellStyle name="Millares 5 4 51" xfId="3165"/>
    <cellStyle name="Millares 5 4 51 2" xfId="4285"/>
    <cellStyle name="Millares 5 4 52" xfId="3166"/>
    <cellStyle name="Millares 5 4 52 2" xfId="4286"/>
    <cellStyle name="Millares 5 4 53" xfId="3167"/>
    <cellStyle name="Millares 5 4 53 2" xfId="4287"/>
    <cellStyle name="Millares 5 4 54" xfId="3168"/>
    <cellStyle name="Millares 5 4 54 2" xfId="4288"/>
    <cellStyle name="Millares 5 4 55" xfId="3169"/>
    <cellStyle name="Millares 5 4 55 2" xfId="4289"/>
    <cellStyle name="Millares 5 4 56" xfId="3170"/>
    <cellStyle name="Millares 5 4 56 2" xfId="4290"/>
    <cellStyle name="Millares 5 4 57" xfId="3171"/>
    <cellStyle name="Millares 5 4 57 2" xfId="4291"/>
    <cellStyle name="Millares 5 4 58" xfId="3172"/>
    <cellStyle name="Millares 5 4 58 2" xfId="4292"/>
    <cellStyle name="Millares 5 4 59" xfId="3173"/>
    <cellStyle name="Millares 5 4 59 2" xfId="4293"/>
    <cellStyle name="Millares 5 4 6" xfId="3174"/>
    <cellStyle name="Millares 5 4 6 2" xfId="4294"/>
    <cellStyle name="Millares 5 4 60" xfId="3175"/>
    <cellStyle name="Millares 5 4 60 2" xfId="4295"/>
    <cellStyle name="Millares 5 4 61" xfId="3176"/>
    <cellStyle name="Millares 5 4 61 2" xfId="4296"/>
    <cellStyle name="Millares 5 4 62" xfId="3177"/>
    <cellStyle name="Millares 5 4 62 2" xfId="4297"/>
    <cellStyle name="Millares 5 4 63" xfId="3178"/>
    <cellStyle name="Millares 5 4 63 2" xfId="4298"/>
    <cellStyle name="Millares 5 4 64" xfId="3179"/>
    <cellStyle name="Millares 5 4 64 2" xfId="4299"/>
    <cellStyle name="Millares 5 4 65" xfId="3180"/>
    <cellStyle name="Millares 5 4 65 2" xfId="4300"/>
    <cellStyle name="Millares 5 4 66" xfId="3181"/>
    <cellStyle name="Millares 5 4 66 2" xfId="4301"/>
    <cellStyle name="Millares 5 4 67" xfId="3182"/>
    <cellStyle name="Millares 5 4 67 2" xfId="4302"/>
    <cellStyle name="Millares 5 4 68" xfId="3183"/>
    <cellStyle name="Millares 5 4 68 2" xfId="4303"/>
    <cellStyle name="Millares 5 4 69" xfId="3184"/>
    <cellStyle name="Millares 5 4 69 2" xfId="4304"/>
    <cellStyle name="Millares 5 4 7" xfId="3185"/>
    <cellStyle name="Millares 5 4 7 2" xfId="4305"/>
    <cellStyle name="Millares 5 4 70" xfId="3186"/>
    <cellStyle name="Millares 5 4 70 2" xfId="4306"/>
    <cellStyle name="Millares 5 4 71" xfId="3187"/>
    <cellStyle name="Millares 5 4 71 2" xfId="4307"/>
    <cellStyle name="Millares 5 4 72" xfId="3188"/>
    <cellStyle name="Millares 5 4 72 2" xfId="4308"/>
    <cellStyle name="Millares 5 4 73" xfId="3189"/>
    <cellStyle name="Millares 5 4 73 2" xfId="4309"/>
    <cellStyle name="Millares 5 4 74" xfId="3190"/>
    <cellStyle name="Millares 5 4 74 2" xfId="4310"/>
    <cellStyle name="Millares 5 4 75" xfId="3191"/>
    <cellStyle name="Millares 5 4 75 2" xfId="4311"/>
    <cellStyle name="Millares 5 4 76" xfId="3192"/>
    <cellStyle name="Millares 5 4 76 2" xfId="4312"/>
    <cellStyle name="Millares 5 4 77" xfId="3193"/>
    <cellStyle name="Millares 5 4 77 2" xfId="4313"/>
    <cellStyle name="Millares 5 4 78" xfId="3194"/>
    <cellStyle name="Millares 5 4 78 2" xfId="4314"/>
    <cellStyle name="Millares 5 4 79" xfId="3195"/>
    <cellStyle name="Millares 5 4 79 2" xfId="4315"/>
    <cellStyle name="Millares 5 4 8" xfId="3196"/>
    <cellStyle name="Millares 5 4 8 2" xfId="4316"/>
    <cellStyle name="Millares 5 4 80" xfId="3197"/>
    <cellStyle name="Millares 5 4 80 2" xfId="4317"/>
    <cellStyle name="Millares 5 4 81" xfId="3198"/>
    <cellStyle name="Millares 5 4 81 2" xfId="4318"/>
    <cellStyle name="Millares 5 4 82" xfId="3199"/>
    <cellStyle name="Millares 5 4 82 2" xfId="4319"/>
    <cellStyle name="Millares 5 4 83" xfId="3200"/>
    <cellStyle name="Millares 5 4 83 2" xfId="4320"/>
    <cellStyle name="Millares 5 4 84" xfId="3201"/>
    <cellStyle name="Millares 5 4 84 2" xfId="4321"/>
    <cellStyle name="Millares 5 4 85" xfId="3202"/>
    <cellStyle name="Millares 5 4 85 2" xfId="4322"/>
    <cellStyle name="Millares 5 4 86" xfId="3203"/>
    <cellStyle name="Millares 5 4 86 2" xfId="4323"/>
    <cellStyle name="Millares 5 4 87" xfId="3204"/>
    <cellStyle name="Millares 5 4 87 2" xfId="4324"/>
    <cellStyle name="Millares 5 4 88" xfId="3205"/>
    <cellStyle name="Millares 5 4 88 2" xfId="4325"/>
    <cellStyle name="Millares 5 4 89" xfId="3206"/>
    <cellStyle name="Millares 5 4 89 2" xfId="4326"/>
    <cellStyle name="Millares 5 4 9" xfId="3207"/>
    <cellStyle name="Millares 5 4 9 2" xfId="4327"/>
    <cellStyle name="Millares 5 4 90" xfId="3208"/>
    <cellStyle name="Millares 5 4 90 2" xfId="4328"/>
    <cellStyle name="Millares 5 4 91" xfId="3209"/>
    <cellStyle name="Millares 5 4 91 2" xfId="4329"/>
    <cellStyle name="Millares 5 4 92" xfId="3210"/>
    <cellStyle name="Millares 5 4 92 2" xfId="4330"/>
    <cellStyle name="Millares 5 4 93" xfId="3211"/>
    <cellStyle name="Millares 5 4 93 2" xfId="4331"/>
    <cellStyle name="Millares 5 4 94" xfId="3212"/>
    <cellStyle name="Millares 5 4 94 2" xfId="4332"/>
    <cellStyle name="Millares 5 4 95" xfId="3213"/>
    <cellStyle name="Millares 5 4 95 2" xfId="4333"/>
    <cellStyle name="Millares 5 4 96" xfId="3214"/>
    <cellStyle name="Millares 5 4 96 2" xfId="4334"/>
    <cellStyle name="Millares 5 4 97" xfId="3215"/>
    <cellStyle name="Millares 5 4 97 2" xfId="4335"/>
    <cellStyle name="Millares 5 4 98" xfId="3216"/>
    <cellStyle name="Millares 5 4 98 2" xfId="4336"/>
    <cellStyle name="Millares 5 4 99" xfId="3217"/>
    <cellStyle name="Millares 5 4 99 2" xfId="4337"/>
    <cellStyle name="Millares 5 40" xfId="3218"/>
    <cellStyle name="Millares 5 40 2" xfId="4338"/>
    <cellStyle name="Millares 5 41" xfId="3219"/>
    <cellStyle name="Millares 5 41 2" xfId="4339"/>
    <cellStyle name="Millares 5 42" xfId="3220"/>
    <cellStyle name="Millares 5 42 2" xfId="4340"/>
    <cellStyle name="Millares 5 43" xfId="3221"/>
    <cellStyle name="Millares 5 43 2" xfId="4341"/>
    <cellStyle name="Millares 5 44" xfId="3222"/>
    <cellStyle name="Millares 5 44 2" xfId="4342"/>
    <cellStyle name="Millares 5 45" xfId="3223"/>
    <cellStyle name="Millares 5 45 2" xfId="4343"/>
    <cellStyle name="Millares 5 46" xfId="3224"/>
    <cellStyle name="Millares 5 46 2" xfId="4344"/>
    <cellStyle name="Millares 5 47" xfId="3225"/>
    <cellStyle name="Millares 5 47 2" xfId="4345"/>
    <cellStyle name="Millares 5 48" xfId="3226"/>
    <cellStyle name="Millares 5 48 2" xfId="4346"/>
    <cellStyle name="Millares 5 49" xfId="3227"/>
    <cellStyle name="Millares 5 49 2" xfId="4347"/>
    <cellStyle name="Millares 5 5" xfId="655"/>
    <cellStyle name="Millares 5 5 2" xfId="3229"/>
    <cellStyle name="Millares 5 5 2 2" xfId="4348"/>
    <cellStyle name="Millares 5 5 3" xfId="3230"/>
    <cellStyle name="Millares 5 5 3 2" xfId="4349"/>
    <cellStyle name="Millares 5 5 4" xfId="3231"/>
    <cellStyle name="Millares 5 5 4 2" xfId="4350"/>
    <cellStyle name="Millares 5 5 5" xfId="3232"/>
    <cellStyle name="Millares 5 5 5 2" xfId="4351"/>
    <cellStyle name="Millares 5 5 6" xfId="3233"/>
    <cellStyle name="Millares 5 5 6 2" xfId="4352"/>
    <cellStyle name="Millares 5 5 7" xfId="3228"/>
    <cellStyle name="Millares 5 5 8" xfId="3507"/>
    <cellStyle name="Millares 5 50" xfId="3234"/>
    <cellStyle name="Millares 5 50 2" xfId="4353"/>
    <cellStyle name="Millares 5 51" xfId="3235"/>
    <cellStyle name="Millares 5 51 2" xfId="4354"/>
    <cellStyle name="Millares 5 52" xfId="3236"/>
    <cellStyle name="Millares 5 52 2" xfId="4355"/>
    <cellStyle name="Millares 5 53" xfId="3237"/>
    <cellStyle name="Millares 5 53 2" xfId="4356"/>
    <cellStyle name="Millares 5 54" xfId="3238"/>
    <cellStyle name="Millares 5 54 2" xfId="4357"/>
    <cellStyle name="Millares 5 55" xfId="3239"/>
    <cellStyle name="Millares 5 55 2" xfId="4358"/>
    <cellStyle name="Millares 5 56" xfId="3240"/>
    <cellStyle name="Millares 5 56 2" xfId="4359"/>
    <cellStyle name="Millares 5 57" xfId="3241"/>
    <cellStyle name="Millares 5 57 2" xfId="4360"/>
    <cellStyle name="Millares 5 58" xfId="3242"/>
    <cellStyle name="Millares 5 58 2" xfId="4361"/>
    <cellStyle name="Millares 5 59" xfId="3243"/>
    <cellStyle name="Millares 5 59 2" xfId="4362"/>
    <cellStyle name="Millares 5 6" xfId="979"/>
    <cellStyle name="Millares 5 6 2" xfId="1819"/>
    <cellStyle name="Millares 5 6 2 2" xfId="4696"/>
    <cellStyle name="Millares 5 6 2 3" xfId="4363"/>
    <cellStyle name="Millares 5 6 3" xfId="2148"/>
    <cellStyle name="Millares 5 6 4" xfId="2110"/>
    <cellStyle name="Millares 5 6 5" xfId="4817"/>
    <cellStyle name="Millares 5 6 6" xfId="3244"/>
    <cellStyle name="Millares 5 60" xfId="3245"/>
    <cellStyle name="Millares 5 60 2" xfId="4364"/>
    <cellStyle name="Millares 5 61" xfId="3246"/>
    <cellStyle name="Millares 5 61 2" xfId="4365"/>
    <cellStyle name="Millares 5 62" xfId="3247"/>
    <cellStyle name="Millares 5 62 2" xfId="4366"/>
    <cellStyle name="Millares 5 63" xfId="3248"/>
    <cellStyle name="Millares 5 63 2" xfId="4367"/>
    <cellStyle name="Millares 5 64" xfId="3249"/>
    <cellStyle name="Millares 5 64 2" xfId="4368"/>
    <cellStyle name="Millares 5 65" xfId="3250"/>
    <cellStyle name="Millares 5 65 2" xfId="4369"/>
    <cellStyle name="Millares 5 66" xfId="3251"/>
    <cellStyle name="Millares 5 66 2" xfId="4370"/>
    <cellStyle name="Millares 5 67" xfId="3252"/>
    <cellStyle name="Millares 5 67 2" xfId="4371"/>
    <cellStyle name="Millares 5 68" xfId="3253"/>
    <cellStyle name="Millares 5 68 2" xfId="4372"/>
    <cellStyle name="Millares 5 69" xfId="3254"/>
    <cellStyle name="Millares 5 69 2" xfId="4373"/>
    <cellStyle name="Millares 5 7" xfId="3255"/>
    <cellStyle name="Millares 5 7 2" xfId="4374"/>
    <cellStyle name="Millares 5 70" xfId="3256"/>
    <cellStyle name="Millares 5 70 2" xfId="4375"/>
    <cellStyle name="Millares 5 71" xfId="3257"/>
    <cellStyle name="Millares 5 71 2" xfId="4376"/>
    <cellStyle name="Millares 5 72" xfId="3258"/>
    <cellStyle name="Millares 5 72 2" xfId="4377"/>
    <cellStyle name="Millares 5 73" xfId="3259"/>
    <cellStyle name="Millares 5 73 2" xfId="4378"/>
    <cellStyle name="Millares 5 74" xfId="3260"/>
    <cellStyle name="Millares 5 74 2" xfId="4379"/>
    <cellStyle name="Millares 5 75" xfId="3261"/>
    <cellStyle name="Millares 5 75 2" xfId="4380"/>
    <cellStyle name="Millares 5 76" xfId="3262"/>
    <cellStyle name="Millares 5 76 2" xfId="4381"/>
    <cellStyle name="Millares 5 77" xfId="3263"/>
    <cellStyle name="Millares 5 77 2" xfId="4382"/>
    <cellStyle name="Millares 5 78" xfId="3264"/>
    <cellStyle name="Millares 5 78 2" xfId="4383"/>
    <cellStyle name="Millares 5 79" xfId="3265"/>
    <cellStyle name="Millares 5 79 2" xfId="4384"/>
    <cellStyle name="Millares 5 8" xfId="3266"/>
    <cellStyle name="Millares 5 8 2" xfId="4385"/>
    <cellStyle name="Millares 5 80" xfId="3267"/>
    <cellStyle name="Millares 5 80 2" xfId="4386"/>
    <cellStyle name="Millares 5 81" xfId="3268"/>
    <cellStyle name="Millares 5 81 2" xfId="4387"/>
    <cellStyle name="Millares 5 82" xfId="3269"/>
    <cellStyle name="Millares 5 82 2" xfId="4388"/>
    <cellStyle name="Millares 5 83" xfId="3270"/>
    <cellStyle name="Millares 5 83 2" xfId="4389"/>
    <cellStyle name="Millares 5 84" xfId="3271"/>
    <cellStyle name="Millares 5 84 2" xfId="4390"/>
    <cellStyle name="Millares 5 85" xfId="3272"/>
    <cellStyle name="Millares 5 85 2" xfId="4391"/>
    <cellStyle name="Millares 5 86" xfId="3273"/>
    <cellStyle name="Millares 5 86 2" xfId="4392"/>
    <cellStyle name="Millares 5 87" xfId="3274"/>
    <cellStyle name="Millares 5 87 2" xfId="4393"/>
    <cellStyle name="Millares 5 88" xfId="3275"/>
    <cellStyle name="Millares 5 88 2" xfId="4394"/>
    <cellStyle name="Millares 5 89" xfId="3276"/>
    <cellStyle name="Millares 5 89 2" xfId="4395"/>
    <cellStyle name="Millares 5 9" xfId="3277"/>
    <cellStyle name="Millares 5 9 2" xfId="4396"/>
    <cellStyle name="Millares 5 90" xfId="3278"/>
    <cellStyle name="Millares 5 90 2" xfId="4397"/>
    <cellStyle name="Millares 5 91" xfId="3279"/>
    <cellStyle name="Millares 5 91 2" xfId="4398"/>
    <cellStyle name="Millares 5 92" xfId="3280"/>
    <cellStyle name="Millares 5 92 2" xfId="4399"/>
    <cellStyle name="Millares 5 93" xfId="3281"/>
    <cellStyle name="Millares 5 93 2" xfId="4400"/>
    <cellStyle name="Millares 5 94" xfId="3282"/>
    <cellStyle name="Millares 5 94 2" xfId="4401"/>
    <cellStyle name="Millares 5 95" xfId="3283"/>
    <cellStyle name="Millares 5 95 2" xfId="4402"/>
    <cellStyle name="Millares 5 96" xfId="3284"/>
    <cellStyle name="Millares 5 96 2" xfId="4403"/>
    <cellStyle name="Millares 5 97" xfId="3285"/>
    <cellStyle name="Millares 5 97 2" xfId="4404"/>
    <cellStyle name="Millares 5 98" xfId="3286"/>
    <cellStyle name="Millares 5 98 2" xfId="4405"/>
    <cellStyle name="Millares 5 99" xfId="3287"/>
    <cellStyle name="Millares 5 99 2" xfId="4406"/>
    <cellStyle name="Millares 6" xfId="123"/>
    <cellStyle name="Millares 6 2" xfId="124"/>
    <cellStyle name="Millares 6 3" xfId="125"/>
    <cellStyle name="Millares 6 3 2" xfId="256"/>
    <cellStyle name="Millares 6 3 2 2" xfId="379"/>
    <cellStyle name="Millares 6 3 2 2 2" xfId="1142"/>
    <cellStyle name="Millares 6 3 2 2 2 2" xfId="1983"/>
    <cellStyle name="Millares 6 3 2 2 3" xfId="1581"/>
    <cellStyle name="Millares 6 3 2 2 3 2" xfId="6023"/>
    <cellStyle name="Millares 6 3 2 2 4" xfId="5219"/>
    <cellStyle name="Millares 6 3 2 3" xfId="658"/>
    <cellStyle name="Millares 6 3 2 3 2" xfId="5512"/>
    <cellStyle name="Millares 6 3 2 4" xfId="1076"/>
    <cellStyle name="Millares 6 3 2 4 2" xfId="1916"/>
    <cellStyle name="Millares 6 3 2 5" xfId="1464"/>
    <cellStyle name="Millares 6 3 2 6" xfId="4758"/>
    <cellStyle name="Millares 6 3 3" xfId="380"/>
    <cellStyle name="Millares 6 3 3 2" xfId="1143"/>
    <cellStyle name="Millares 6 3 3 2 2" xfId="1984"/>
    <cellStyle name="Millares 6 3 3 2 3" xfId="5342"/>
    <cellStyle name="Millares 6 3 3 3" xfId="1582"/>
    <cellStyle name="Millares 6 3 3 3 2" xfId="6218"/>
    <cellStyle name="Millares 6 3 3 4" xfId="4951"/>
    <cellStyle name="Millares 6 3 4" xfId="657"/>
    <cellStyle name="Millares 6 3 4 2" xfId="6033"/>
    <cellStyle name="Millares 6 3 4 3" xfId="5905"/>
    <cellStyle name="Millares 6 3 5" xfId="962"/>
    <cellStyle name="Millares 6 3 5 2" xfId="1802"/>
    <cellStyle name="Millares 6 3 5 3" xfId="5112"/>
    <cellStyle name="Millares 6 3 6" xfId="1342"/>
    <cellStyle name="Millares 6 3 7" xfId="4623"/>
    <cellStyle name="Millares 6 4" xfId="126"/>
    <cellStyle name="Millares 6 4 2" xfId="381"/>
    <cellStyle name="Millares 6 4 2 2" xfId="661"/>
    <cellStyle name="Millares 6 4 2 2 2" xfId="1144"/>
    <cellStyle name="Millares 6 4 2 2 2 2" xfId="1985"/>
    <cellStyle name="Millares 6 4 2 2 3" xfId="1583"/>
    <cellStyle name="Millares 6 4 2 2 4" xfId="5218"/>
    <cellStyle name="Millares 6 4 2 3" xfId="660"/>
    <cellStyle name="Millares 6 4 2 3 2" xfId="5511"/>
    <cellStyle name="Millares 6 4 2 4" xfId="1075"/>
    <cellStyle name="Millares 6 4 2 4 2" xfId="1915"/>
    <cellStyle name="Millares 6 4 2 5" xfId="1463"/>
    <cellStyle name="Millares 6 4 2 6" xfId="4757"/>
    <cellStyle name="Millares 6 4 3" xfId="382"/>
    <cellStyle name="Millares 6 4 3 2" xfId="1145"/>
    <cellStyle name="Millares 6 4 3 2 2" xfId="1986"/>
    <cellStyle name="Millares 6 4 3 2 3" xfId="5341"/>
    <cellStyle name="Millares 6 4 3 3" xfId="1584"/>
    <cellStyle name="Millares 6 4 3 3 2" xfId="6144"/>
    <cellStyle name="Millares 6 4 3 4" xfId="4950"/>
    <cellStyle name="Millares 6 4 4" xfId="659"/>
    <cellStyle name="Millares 6 4 4 2" xfId="6172"/>
    <cellStyle name="Millares 6 4 4 3" xfId="6244"/>
    <cellStyle name="Millares 6 4 5" xfId="961"/>
    <cellStyle name="Millares 6 4 5 2" xfId="1801"/>
    <cellStyle name="Millares 6 4 5 3" xfId="5111"/>
    <cellStyle name="Millares 6 4 6" xfId="1341"/>
    <cellStyle name="Millares 6 4 7" xfId="4622"/>
    <cellStyle name="Millares 6 5" xfId="662"/>
    <cellStyle name="Millares 6 5 2" xfId="6259"/>
    <cellStyle name="Millares 6 5 3" xfId="5786"/>
    <cellStyle name="Millares 6 6" xfId="663"/>
    <cellStyle name="Millares 6 7" xfId="656"/>
    <cellStyle name="Millares 6 8" xfId="1300"/>
    <cellStyle name="Millares 6 8 2" xfId="2171"/>
    <cellStyle name="Millares 7" xfId="127"/>
    <cellStyle name="Millares 7 2" xfId="128"/>
    <cellStyle name="Millares 7 3" xfId="129"/>
    <cellStyle name="Millares 8" xfId="130"/>
    <cellStyle name="Millares 8 2" xfId="131"/>
    <cellStyle name="Millares 8 3" xfId="132"/>
    <cellStyle name="Millares 9" xfId="133"/>
    <cellStyle name="Millares 9 2" xfId="134"/>
    <cellStyle name="Millares 9 2 2" xfId="383"/>
    <cellStyle name="Millares 9 2 2 2" xfId="667"/>
    <cellStyle name="Millares 9 2 2 2 2" xfId="1146"/>
    <cellStyle name="Millares 9 2 2 2 2 2" xfId="1987"/>
    <cellStyle name="Millares 9 2 2 2 3" xfId="1585"/>
    <cellStyle name="Millares 9 2 2 2 4" xfId="5220"/>
    <cellStyle name="Millares 9 2 2 3" xfId="666"/>
    <cellStyle name="Millares 9 2 2 3 2" xfId="5513"/>
    <cellStyle name="Millares 9 2 2 4" xfId="1077"/>
    <cellStyle name="Millares 9 2 2 4 2" xfId="1917"/>
    <cellStyle name="Millares 9 2 2 5" xfId="1465"/>
    <cellStyle name="Millares 9 2 2 6" xfId="4759"/>
    <cellStyle name="Millares 9 2 3" xfId="384"/>
    <cellStyle name="Millares 9 2 3 2" xfId="1147"/>
    <cellStyle name="Millares 9 2 3 2 2" xfId="1988"/>
    <cellStyle name="Millares 9 2 3 2 3" xfId="5343"/>
    <cellStyle name="Millares 9 2 3 3" xfId="1586"/>
    <cellStyle name="Millares 9 2 3 3 2" xfId="6219"/>
    <cellStyle name="Millares 9 2 3 4" xfId="4952"/>
    <cellStyle name="Millares 9 2 4" xfId="665"/>
    <cellStyle name="Millares 9 2 4 2" xfId="5969"/>
    <cellStyle name="Millares 9 2 4 3" xfId="6308"/>
    <cellStyle name="Millares 9 2 5" xfId="963"/>
    <cellStyle name="Millares 9 2 5 2" xfId="1803"/>
    <cellStyle name="Millares 9 2 5 3" xfId="5113"/>
    <cellStyle name="Millares 9 2 6" xfId="1343"/>
    <cellStyle name="Millares 9 2 7" xfId="4624"/>
    <cellStyle name="Millares 9 3" xfId="385"/>
    <cellStyle name="Millares 9 3 2" xfId="669"/>
    <cellStyle name="Millares 9 3 2 2" xfId="1148"/>
    <cellStyle name="Millares 9 3 2 2 2" xfId="1989"/>
    <cellStyle name="Millares 9 3 2 3" xfId="1587"/>
    <cellStyle name="Millares 9 3 2 4" xfId="5183"/>
    <cellStyle name="Millares 9 3 3" xfId="668"/>
    <cellStyle name="Millares 9 3 3 2" xfId="5497"/>
    <cellStyle name="Millares 9 3 4" xfId="1035"/>
    <cellStyle name="Millares 9 3 4 2" xfId="1875"/>
    <cellStyle name="Millares 9 3 5" xfId="1423"/>
    <cellStyle name="Millares 9 3 6" xfId="4727"/>
    <cellStyle name="Millares 9 4" xfId="386"/>
    <cellStyle name="Millares 9 4 2" xfId="1149"/>
    <cellStyle name="Millares 9 4 2 2" xfId="1990"/>
    <cellStyle name="Millares 9 4 2 3" xfId="5302"/>
    <cellStyle name="Millares 9 4 3" xfId="1588"/>
    <cellStyle name="Millares 9 4 3 2" xfId="6011"/>
    <cellStyle name="Millares 9 4 4" xfId="4911"/>
    <cellStyle name="Millares 9 5" xfId="664"/>
    <cellStyle name="Millares 9 5 2" xfId="6171"/>
    <cellStyle name="Millares 9 5 3" xfId="6284"/>
    <cellStyle name="Millares 9 6" xfId="921"/>
    <cellStyle name="Millares 9 6 2" xfId="1761"/>
    <cellStyle name="Millares 9 6 3" xfId="5091"/>
    <cellStyle name="Millares 9 7" xfId="1306"/>
    <cellStyle name="Millares 9 8" xfId="4583"/>
    <cellStyle name="Moneda" xfId="1" builtinId="4"/>
    <cellStyle name="Moneda 10" xfId="135"/>
    <cellStyle name="Moneda 10 2" xfId="387"/>
    <cellStyle name="Moneda 10 3" xfId="5783"/>
    <cellStyle name="Moneda 10 4" xfId="5847"/>
    <cellStyle name="Moneda 10 5" xfId="5854"/>
    <cellStyle name="Moneda 10 6" xfId="548"/>
    <cellStyle name="Moneda 11" xfId="136"/>
    <cellStyle name="Moneda 12" xfId="388"/>
    <cellStyle name="Moneda 12 2" xfId="671"/>
    <cellStyle name="Moneda 12 2 2" xfId="1150"/>
    <cellStyle name="Moneda 12 2 2 2" xfId="1991"/>
    <cellStyle name="Moneda 12 2 3" xfId="1589"/>
    <cellStyle name="Moneda 12 2 4" xfId="4841"/>
    <cellStyle name="Moneda 12 2 5" xfId="2179"/>
    <cellStyle name="Moneda 12 3" xfId="670"/>
    <cellStyle name="Moneda 12 3 2" xfId="4843"/>
    <cellStyle name="Moneda 12 3 3" xfId="4864"/>
    <cellStyle name="Moneda 12 3 4" xfId="5157"/>
    <cellStyle name="Moneda 12 3 5" xfId="4521"/>
    <cellStyle name="Moneda 12 4" xfId="1014"/>
    <cellStyle name="Moneda 12 4 2" xfId="1854"/>
    <cellStyle name="Moneda 12 5" xfId="1402"/>
    <cellStyle name="Moneda 12 6" xfId="4833"/>
    <cellStyle name="Moneda 12 7" xfId="2174"/>
    <cellStyle name="Moneda 12 8" xfId="5852"/>
    <cellStyle name="Moneda 12 9" xfId="556"/>
    <cellStyle name="Moneda 13" xfId="389"/>
    <cellStyle name="Moneda 13 2" xfId="4524"/>
    <cellStyle name="Moneda 13 2 2" xfId="5676"/>
    <cellStyle name="Moneda 13 2 3" xfId="5161"/>
    <cellStyle name="Moneda 13 3" xfId="5420"/>
    <cellStyle name="Moneda 13 3 2" xfId="5488"/>
    <cellStyle name="Moneda 13 4" xfId="4705"/>
    <cellStyle name="Moneda 13 5" xfId="2176"/>
    <cellStyle name="Moneda 13 6" xfId="5863"/>
    <cellStyle name="Moneda 13 7" xfId="576"/>
    <cellStyle name="Moneda 14" xfId="870"/>
    <cellStyle name="Moneda 14 2" xfId="1515"/>
    <cellStyle name="Moneda 14 2 2" xfId="5688"/>
    <cellStyle name="Moneda 14 2 3" xfId="5280"/>
    <cellStyle name="Moneda 14 3" xfId="5554"/>
    <cellStyle name="Moneda 14 4" xfId="4889"/>
    <cellStyle name="Moneda 15" xfId="873"/>
    <cellStyle name="Moneda 15 2" xfId="1517"/>
    <cellStyle name="Moneda 16" xfId="912"/>
    <cellStyle name="Moneda 16 2" xfId="1740"/>
    <cellStyle name="Moneda 16 3" xfId="2157"/>
    <cellStyle name="Moneda 16 4" xfId="2127"/>
    <cellStyle name="Moneda 17" xfId="1275"/>
    <cellStyle name="Moneda 18" xfId="4561"/>
    <cellStyle name="Moneda 2" xfId="47"/>
    <cellStyle name="Moneda 2 2" xfId="137"/>
    <cellStyle name="Moneda 2 3" xfId="138"/>
    <cellStyle name="Moneda 2 3 2" xfId="139"/>
    <cellStyle name="Moneda 2 3 2 2" xfId="673"/>
    <cellStyle name="Moneda 2 3 2 2 2" xfId="4872"/>
    <cellStyle name="Moneda 2 3 2 2 3" xfId="4485"/>
    <cellStyle name="Moneda 2 3 2 3" xfId="672"/>
    <cellStyle name="Moneda 2 3 2 3 2" xfId="4835"/>
    <cellStyle name="Moneda 2 3 2 3 3" xfId="4514"/>
    <cellStyle name="Moneda 2 3 3" xfId="140"/>
    <cellStyle name="Moneda 2 3 3 2" xfId="674"/>
    <cellStyle name="Moneda 2 3 4" xfId="675"/>
    <cellStyle name="Moneda 2 3 4 2" xfId="676"/>
    <cellStyle name="Moneda 2 3 4 2 2" xfId="4846"/>
    <cellStyle name="Moneda 2 3 4 2 3" xfId="4459"/>
    <cellStyle name="Moneda 2 3 4 3" xfId="1590"/>
    <cellStyle name="Moneda 2 3 4 3 2" xfId="4869"/>
    <cellStyle name="Moneda 2 3 4 3 3" xfId="4526"/>
    <cellStyle name="Moneda 2 3 5" xfId="677"/>
    <cellStyle name="Moneda 2 3 5 2" xfId="4886"/>
    <cellStyle name="Moneda 2 3 5 3" xfId="4507"/>
    <cellStyle name="Moneda 2 3 6" xfId="678"/>
    <cellStyle name="Moneda 2 3 7" xfId="2111"/>
    <cellStyle name="Moneda 2 4" xfId="1273"/>
    <cellStyle name="Moneda 2 4 2" xfId="2102"/>
    <cellStyle name="Moneda 2 5" xfId="6319"/>
    <cellStyle name="Moneda 3" xfId="141"/>
    <cellStyle name="Moneda 3 2" xfId="142"/>
    <cellStyle name="Moneda 3 2 10" xfId="679"/>
    <cellStyle name="Moneda 3 2 10 2" xfId="1151"/>
    <cellStyle name="Moneda 3 2 10 2 2" xfId="1992"/>
    <cellStyle name="Moneda 3 2 10 3" xfId="1591"/>
    <cellStyle name="Moneda 3 2 11" xfId="915"/>
    <cellStyle name="Moneda 3 2 11 2" xfId="1743"/>
    <cellStyle name="Moneda 3 2 11 3" xfId="2149"/>
    <cellStyle name="Moneda 3 2 11 4" xfId="2112"/>
    <cellStyle name="Moneda 3 2 12" xfId="1279"/>
    <cellStyle name="Moneda 3 2 13" xfId="4566"/>
    <cellStyle name="Moneda 3 2 2" xfId="143"/>
    <cellStyle name="Moneda 3 2 3" xfId="58"/>
    <cellStyle name="Moneda 3 2 3 2" xfId="257"/>
    <cellStyle name="Moneda 3 2 3 2 2" xfId="390"/>
    <cellStyle name="Moneda 3 2 3 2 2 2" xfId="1152"/>
    <cellStyle name="Moneda 3 2 3 2 2 2 2" xfId="1993"/>
    <cellStyle name="Moneda 3 2 3 2 2 3" xfId="1592"/>
    <cellStyle name="Moneda 3 2 3 2 2 3 2" xfId="6230"/>
    <cellStyle name="Moneda 3 2 3 2 2 4" xfId="5222"/>
    <cellStyle name="Moneda 3 2 3 2 3" xfId="681"/>
    <cellStyle name="Moneda 3 2 3 2 3 2" xfId="5515"/>
    <cellStyle name="Moneda 3 2 3 2 4" xfId="1079"/>
    <cellStyle name="Moneda 3 2 3 2 4 2" xfId="1919"/>
    <cellStyle name="Moneda 3 2 3 2 5" xfId="1467"/>
    <cellStyle name="Moneda 3 2 3 2 6" xfId="4761"/>
    <cellStyle name="Moneda 3 2 3 3" xfId="391"/>
    <cellStyle name="Moneda 3 2 3 3 2" xfId="1153"/>
    <cellStyle name="Moneda 3 2 3 3 2 2" xfId="1994"/>
    <cellStyle name="Moneda 3 2 3 3 2 3" xfId="5345"/>
    <cellStyle name="Moneda 3 2 3 3 3" xfId="1593"/>
    <cellStyle name="Moneda 3 2 3 3 3 2" xfId="6212"/>
    <cellStyle name="Moneda 3 2 3 3 4" xfId="4954"/>
    <cellStyle name="Moneda 3 2 3 4" xfId="680"/>
    <cellStyle name="Moneda 3 2 3 4 2" xfId="6034"/>
    <cellStyle name="Moneda 3 2 3 4 3" xfId="5991"/>
    <cellStyle name="Moneda 3 2 3 5" xfId="965"/>
    <cellStyle name="Moneda 3 2 3 5 2" xfId="1805"/>
    <cellStyle name="Moneda 3 2 3 5 3" xfId="5115"/>
    <cellStyle name="Moneda 3 2 3 6" xfId="1345"/>
    <cellStyle name="Moneda 3 2 3 7" xfId="4626"/>
    <cellStyle name="Moneda 3 2 4" xfId="144"/>
    <cellStyle name="Moneda 3 2 4 2" xfId="392"/>
    <cellStyle name="Moneda 3 2 4 2 2" xfId="684"/>
    <cellStyle name="Moneda 3 2 4 2 2 2" xfId="1154"/>
    <cellStyle name="Moneda 3 2 4 2 2 2 2" xfId="1995"/>
    <cellStyle name="Moneda 3 2 4 2 2 3" xfId="1594"/>
    <cellStyle name="Moneda 3 2 4 2 2 4" xfId="5221"/>
    <cellStyle name="Moneda 3 2 4 2 3" xfId="683"/>
    <cellStyle name="Moneda 3 2 4 2 3 2" xfId="5514"/>
    <cellStyle name="Moneda 3 2 4 2 4" xfId="1078"/>
    <cellStyle name="Moneda 3 2 4 2 4 2" xfId="1918"/>
    <cellStyle name="Moneda 3 2 4 2 5" xfId="1466"/>
    <cellStyle name="Moneda 3 2 4 2 6" xfId="4760"/>
    <cellStyle name="Moneda 3 2 4 3" xfId="393"/>
    <cellStyle name="Moneda 3 2 4 3 2" xfId="1155"/>
    <cellStyle name="Moneda 3 2 4 3 2 2" xfId="1996"/>
    <cellStyle name="Moneda 3 2 4 3 2 3" xfId="5344"/>
    <cellStyle name="Moneda 3 2 4 3 3" xfId="1595"/>
    <cellStyle name="Moneda 3 2 4 3 3 2" xfId="6145"/>
    <cellStyle name="Moneda 3 2 4 3 4" xfId="4953"/>
    <cellStyle name="Moneda 3 2 4 4" xfId="682"/>
    <cellStyle name="Moneda 3 2 4 4 2" xfId="6292"/>
    <cellStyle name="Moneda 3 2 4 4 3" xfId="6107"/>
    <cellStyle name="Moneda 3 2 4 5" xfId="964"/>
    <cellStyle name="Moneda 3 2 4 5 2" xfId="1804"/>
    <cellStyle name="Moneda 3 2 4 5 3" xfId="5114"/>
    <cellStyle name="Moneda 3 2 4 6" xfId="1344"/>
    <cellStyle name="Moneda 3 2 4 7" xfId="4625"/>
    <cellStyle name="Moneda 3 2 5" xfId="549"/>
    <cellStyle name="Moneda 3 2 5 2" xfId="582"/>
    <cellStyle name="Moneda 3 2 5 2 2" xfId="687"/>
    <cellStyle name="Moneda 3 2 5 2 2 2" xfId="1156"/>
    <cellStyle name="Moneda 3 2 5 2 2 2 2" xfId="1997"/>
    <cellStyle name="Moneda 3 2 5 2 2 3" xfId="1596"/>
    <cellStyle name="Moneda 3 2 5 2 2 4" xfId="5262"/>
    <cellStyle name="Moneda 3 2 5 2 3" xfId="686"/>
    <cellStyle name="Moneda 3 2 5 2 3 2" xfId="5540"/>
    <cellStyle name="Moneda 3 2 5 2 4" xfId="1103"/>
    <cellStyle name="Moneda 3 2 5 2 4 2" xfId="1943"/>
    <cellStyle name="Moneda 3 2 5 2 5" xfId="1498"/>
    <cellStyle name="Moneda 3 2 5 2 6" xfId="4801"/>
    <cellStyle name="Moneda 3 2 5 3" xfId="688"/>
    <cellStyle name="Moneda 3 2 5 3 2" xfId="1157"/>
    <cellStyle name="Moneda 3 2 5 3 2 2" xfId="1998"/>
    <cellStyle name="Moneda 3 2 5 3 2 3" xfId="5385"/>
    <cellStyle name="Moneda 3 2 5 3 3" xfId="1597"/>
    <cellStyle name="Moneda 3 2 5 3 4" xfId="4994"/>
    <cellStyle name="Moneda 3 2 5 4" xfId="685"/>
    <cellStyle name="Moneda 3 2 5 5" xfId="997"/>
    <cellStyle name="Moneda 3 2 5 5 2" xfId="1837"/>
    <cellStyle name="Moneda 3 2 5 5 3" xfId="5144"/>
    <cellStyle name="Moneda 3 2 5 6" xfId="1385"/>
    <cellStyle name="Moneda 3 2 5 7" xfId="4666"/>
    <cellStyle name="Moneda 3 2 6" xfId="554"/>
    <cellStyle name="Moneda 3 2 6 2" xfId="589"/>
    <cellStyle name="Moneda 3 2 6 2 2" xfId="691"/>
    <cellStyle name="Moneda 3 2 6 2 2 2" xfId="1158"/>
    <cellStyle name="Moneda 3 2 6 2 2 2 2" xfId="1999"/>
    <cellStyle name="Moneda 3 2 6 2 2 3" xfId="1598"/>
    <cellStyle name="Moneda 3 2 6 2 2 4" xfId="5272"/>
    <cellStyle name="Moneda 3 2 6 2 3" xfId="690"/>
    <cellStyle name="Moneda 3 2 6 2 3 2" xfId="5548"/>
    <cellStyle name="Moneda 3 2 6 2 4" xfId="1113"/>
    <cellStyle name="Moneda 3 2 6 2 4 2" xfId="1953"/>
    <cellStyle name="Moneda 3 2 6 2 5" xfId="1508"/>
    <cellStyle name="Moneda 3 2 6 2 6" xfId="4811"/>
    <cellStyle name="Moneda 3 2 6 3" xfId="692"/>
    <cellStyle name="Moneda 3 2 6 3 2" xfId="1159"/>
    <cellStyle name="Moneda 3 2 6 3 2 2" xfId="2000"/>
    <cellStyle name="Moneda 3 2 6 3 2 3" xfId="5395"/>
    <cellStyle name="Moneda 3 2 6 3 3" xfId="1599"/>
    <cellStyle name="Moneda 3 2 6 3 4" xfId="5004"/>
    <cellStyle name="Moneda 3 2 6 4" xfId="689"/>
    <cellStyle name="Moneda 3 2 6 5" xfId="1007"/>
    <cellStyle name="Moneda 3 2 6 5 2" xfId="1847"/>
    <cellStyle name="Moneda 3 2 6 5 3" xfId="5152"/>
    <cellStyle name="Moneda 3 2 6 6" xfId="1395"/>
    <cellStyle name="Moneda 3 2 6 7" xfId="4676"/>
    <cellStyle name="Moneda 3 2 7" xfId="559"/>
    <cellStyle name="Moneda 3 2 7 2" xfId="694"/>
    <cellStyle name="Moneda 3 2 7 2 2" xfId="1160"/>
    <cellStyle name="Moneda 3 2 7 2 2 2" xfId="2001"/>
    <cellStyle name="Moneda 3 2 7 2 3" xfId="1600"/>
    <cellStyle name="Moneda 3 2 7 3" xfId="693"/>
    <cellStyle name="Moneda 3 2 7 4" xfId="1017"/>
    <cellStyle name="Moneda 3 2 7 4 2" xfId="1857"/>
    <cellStyle name="Moneda 3 2 7 5" xfId="1405"/>
    <cellStyle name="Moneda 3 2 7 6" xfId="4856"/>
    <cellStyle name="Moneda 3 2 8" xfId="695"/>
    <cellStyle name="Moneda 3 2 8 2" xfId="4525"/>
    <cellStyle name="Moneda 3 2 8 2 2" xfId="5678"/>
    <cellStyle name="Moneda 3 2 8 2 3" xfId="5166"/>
    <cellStyle name="Moneda 3 2 8 3" xfId="4695"/>
    <cellStyle name="Moneda 3 2 8 3 2" xfId="5493"/>
    <cellStyle name="Moneda 3 2 8 4" xfId="4710"/>
    <cellStyle name="Moneda 3 2 8 5" xfId="2177"/>
    <cellStyle name="Moneda 3 2 9" xfId="696"/>
    <cellStyle name="Moneda 3 2 9 2" xfId="4534"/>
    <cellStyle name="Moneda 3 2 9 2 2" xfId="5693"/>
    <cellStyle name="Moneda 3 2 9 2 3" xfId="5285"/>
    <cellStyle name="Moneda 3 2 9 3" xfId="4816"/>
    <cellStyle name="Moneda 3 2 9 3 2" xfId="5559"/>
    <cellStyle name="Moneda 3 2 9 4" xfId="4894"/>
    <cellStyle name="Moneda 3 2 9 5" xfId="4454"/>
    <cellStyle name="Moneda 3 3" xfId="145"/>
    <cellStyle name="Moneda 3 3 10" xfId="698"/>
    <cellStyle name="Moneda 3 3 10 2" xfId="699"/>
    <cellStyle name="Moneda 3 3 10 2 2" xfId="5415"/>
    <cellStyle name="Moneda 3 3 10 2 2 2" xfId="5690"/>
    <cellStyle name="Moneda 3 3 10 2 3" xfId="5282"/>
    <cellStyle name="Moneda 3 3 10 2 4" xfId="4531"/>
    <cellStyle name="Moneda 3 3 10 3" xfId="700"/>
    <cellStyle name="Moneda 3 3 10 3 2" xfId="5556"/>
    <cellStyle name="Moneda 3 3 10 4" xfId="4818"/>
    <cellStyle name="Moneda 3 3 10 5" xfId="4891"/>
    <cellStyle name="Moneda 3 3 10 6" xfId="4451"/>
    <cellStyle name="Moneda 3 3 11" xfId="701"/>
    <cellStyle name="Moneda 3 3 11 2" xfId="1161"/>
    <cellStyle name="Moneda 3 3 11 2 2" xfId="2002"/>
    <cellStyle name="Moneda 3 3 11 3" xfId="1601"/>
    <cellStyle name="Moneda 3 3 11 4" xfId="4871"/>
    <cellStyle name="Moneda 3 3 11 5" xfId="4479"/>
    <cellStyle name="Moneda 3 3 12" xfId="697"/>
    <cellStyle name="Moneda 3 3 12 2" xfId="4878"/>
    <cellStyle name="Moneda 3 3 12 2 2" xfId="5662"/>
    <cellStyle name="Moneda 3 3 12 3" xfId="5092"/>
    <cellStyle name="Moneda 3 3 12 4" xfId="4508"/>
    <cellStyle name="Moneda 3 3 13" xfId="916"/>
    <cellStyle name="Moneda 3 3 13 2" xfId="1744"/>
    <cellStyle name="Moneda 3 3 14" xfId="1276"/>
    <cellStyle name="Moneda 3 3 15" xfId="4563"/>
    <cellStyle name="Moneda 3 3 2" xfId="146"/>
    <cellStyle name="Moneda 3 3 2 10" xfId="1280"/>
    <cellStyle name="Moneda 3 3 2 11" xfId="4567"/>
    <cellStyle name="Moneda 3 3 2 2" xfId="147"/>
    <cellStyle name="Moneda 3 3 2 2 2" xfId="258"/>
    <cellStyle name="Moneda 3 3 2 2 2 2" xfId="394"/>
    <cellStyle name="Moneda 3 3 2 2 2 2 2" xfId="1162"/>
    <cellStyle name="Moneda 3 3 2 2 2 2 2 2" xfId="2003"/>
    <cellStyle name="Moneda 3 3 2 2 2 2 3" xfId="1602"/>
    <cellStyle name="Moneda 3 3 2 2 2 2 3 2" xfId="6158"/>
    <cellStyle name="Moneda 3 3 2 2 2 2 4" xfId="5224"/>
    <cellStyle name="Moneda 3 3 2 2 2 3" xfId="704"/>
    <cellStyle name="Moneda 3 3 2 2 2 3 2" xfId="5517"/>
    <cellStyle name="Moneda 3 3 2 2 2 4" xfId="1081"/>
    <cellStyle name="Moneda 3 3 2 2 2 4 2" xfId="1921"/>
    <cellStyle name="Moneda 3 3 2 2 2 5" xfId="1469"/>
    <cellStyle name="Moneda 3 3 2 2 2 6" xfId="4763"/>
    <cellStyle name="Moneda 3 3 2 2 3" xfId="395"/>
    <cellStyle name="Moneda 3 3 2 2 3 2" xfId="1163"/>
    <cellStyle name="Moneda 3 3 2 2 3 2 2" xfId="2004"/>
    <cellStyle name="Moneda 3 3 2 2 3 2 3" xfId="5347"/>
    <cellStyle name="Moneda 3 3 2 2 3 3" xfId="1603"/>
    <cellStyle name="Moneda 3 3 2 2 3 3 2" xfId="6220"/>
    <cellStyle name="Moneda 3 3 2 2 3 4" xfId="4956"/>
    <cellStyle name="Moneda 3 3 2 2 4" xfId="703"/>
    <cellStyle name="Moneda 3 3 2 2 4 2" xfId="5956"/>
    <cellStyle name="Moneda 3 3 2 2 4 3" xfId="6301"/>
    <cellStyle name="Moneda 3 3 2 2 5" xfId="967"/>
    <cellStyle name="Moneda 3 3 2 2 5 2" xfId="1807"/>
    <cellStyle name="Moneda 3 3 2 2 5 3" xfId="5118"/>
    <cellStyle name="Moneda 3 3 2 2 6" xfId="1347"/>
    <cellStyle name="Moneda 3 3 2 2 7" xfId="4628"/>
    <cellStyle name="Moneda 3 3 2 3" xfId="259"/>
    <cellStyle name="Moneda 3 3 2 3 2" xfId="396"/>
    <cellStyle name="Moneda 3 3 2 3 2 2" xfId="707"/>
    <cellStyle name="Moneda 3 3 2 3 2 2 2" xfId="1164"/>
    <cellStyle name="Moneda 3 3 2 3 2 2 2 2" xfId="2005"/>
    <cellStyle name="Moneda 3 3 2 3 2 2 3" xfId="1604"/>
    <cellStyle name="Moneda 3 3 2 3 2 2 4" xfId="5263"/>
    <cellStyle name="Moneda 3 3 2 3 2 3" xfId="706"/>
    <cellStyle name="Moneda 3 3 2 3 2 3 2" xfId="5541"/>
    <cellStyle name="Moneda 3 3 2 3 2 4" xfId="1104"/>
    <cellStyle name="Moneda 3 3 2 3 2 4 2" xfId="1944"/>
    <cellStyle name="Moneda 3 3 2 3 2 5" xfId="1499"/>
    <cellStyle name="Moneda 3 3 2 3 2 6" xfId="4802"/>
    <cellStyle name="Moneda 3 3 2 3 3" xfId="708"/>
    <cellStyle name="Moneda 3 3 2 3 3 2" xfId="1165"/>
    <cellStyle name="Moneda 3 3 2 3 3 2 2" xfId="2006"/>
    <cellStyle name="Moneda 3 3 2 3 3 2 3" xfId="5386"/>
    <cellStyle name="Moneda 3 3 2 3 3 3" xfId="1605"/>
    <cellStyle name="Moneda 3 3 2 3 3 4" xfId="4995"/>
    <cellStyle name="Moneda 3 3 2 3 4" xfId="705"/>
    <cellStyle name="Moneda 3 3 2 3 4 2" xfId="5971"/>
    <cellStyle name="Moneda 3 3 2 3 4 3" xfId="6295"/>
    <cellStyle name="Moneda 3 3 2 3 5" xfId="998"/>
    <cellStyle name="Moneda 3 3 2 3 5 2" xfId="1838"/>
    <cellStyle name="Moneda 3 3 2 3 5 3" xfId="5145"/>
    <cellStyle name="Moneda 3 3 2 3 6" xfId="1386"/>
    <cellStyle name="Moneda 3 3 2 3 7" xfId="4667"/>
    <cellStyle name="Moneda 3 3 2 4" xfId="397"/>
    <cellStyle name="Moneda 3 3 2 4 2" xfId="590"/>
    <cellStyle name="Moneda 3 3 2 4 2 2" xfId="711"/>
    <cellStyle name="Moneda 3 3 2 4 2 2 2" xfId="1166"/>
    <cellStyle name="Moneda 3 3 2 4 2 2 2 2" xfId="2007"/>
    <cellStyle name="Moneda 3 3 2 4 2 2 3" xfId="1606"/>
    <cellStyle name="Moneda 3 3 2 4 2 2 4" xfId="5273"/>
    <cellStyle name="Moneda 3 3 2 4 2 3" xfId="710"/>
    <cellStyle name="Moneda 3 3 2 4 2 3 2" xfId="5549"/>
    <cellStyle name="Moneda 3 3 2 4 2 4" xfId="1114"/>
    <cellStyle name="Moneda 3 3 2 4 2 4 2" xfId="1954"/>
    <cellStyle name="Moneda 3 3 2 4 2 5" xfId="1509"/>
    <cellStyle name="Moneda 3 3 2 4 2 6" xfId="4812"/>
    <cellStyle name="Moneda 3 3 2 4 3" xfId="712"/>
    <cellStyle name="Moneda 3 3 2 4 3 2" xfId="1167"/>
    <cellStyle name="Moneda 3 3 2 4 3 2 2" xfId="2008"/>
    <cellStyle name="Moneda 3 3 2 4 3 2 3" xfId="5396"/>
    <cellStyle name="Moneda 3 3 2 4 3 3" xfId="1607"/>
    <cellStyle name="Moneda 3 3 2 4 3 4" xfId="5005"/>
    <cellStyle name="Moneda 3 3 2 4 4" xfId="709"/>
    <cellStyle name="Moneda 3 3 2 4 4 2" xfId="5976"/>
    <cellStyle name="Moneda 3 3 2 4 5" xfId="1008"/>
    <cellStyle name="Moneda 3 3 2 4 5 2" xfId="1848"/>
    <cellStyle name="Moneda 3 3 2 4 5 3" xfId="5153"/>
    <cellStyle name="Moneda 3 3 2 4 6" xfId="1396"/>
    <cellStyle name="Moneda 3 3 2 4 7" xfId="4677"/>
    <cellStyle name="Moneda 3 3 2 5" xfId="561"/>
    <cellStyle name="Moneda 3 3 2 5 2" xfId="714"/>
    <cellStyle name="Moneda 3 3 2 5 2 2" xfId="1168"/>
    <cellStyle name="Moneda 3 3 2 5 2 2 2" xfId="2009"/>
    <cellStyle name="Moneda 3 3 2 5 2 3" xfId="1608"/>
    <cellStyle name="Moneda 3 3 2 5 2 4" xfId="5167"/>
    <cellStyle name="Moneda 3 3 2 5 3" xfId="713"/>
    <cellStyle name="Moneda 3 3 2 5 3 2" xfId="5494"/>
    <cellStyle name="Moneda 3 3 2 5 4" xfId="1019"/>
    <cellStyle name="Moneda 3 3 2 5 4 2" xfId="1859"/>
    <cellStyle name="Moneda 3 3 2 5 5" xfId="1407"/>
    <cellStyle name="Moneda 3 3 2 5 6" xfId="4711"/>
    <cellStyle name="Moneda 3 3 2 6" xfId="715"/>
    <cellStyle name="Moneda 3 3 2 6 2" xfId="716"/>
    <cellStyle name="Moneda 3 3 2 6 2 2" xfId="4863"/>
    <cellStyle name="Moneda 3 3 2 6 2 2 2" xfId="5694"/>
    <cellStyle name="Moneda 3 3 2 6 2 3" xfId="5286"/>
    <cellStyle name="Moneda 3 3 2 6 2 4" xfId="4535"/>
    <cellStyle name="Moneda 3 3 2 6 3" xfId="717"/>
    <cellStyle name="Moneda 3 3 2 6 3 2" xfId="5560"/>
    <cellStyle name="Moneda 3 3 2 6 4" xfId="4847"/>
    <cellStyle name="Moneda 3 3 2 6 5" xfId="4895"/>
    <cellStyle name="Moneda 3 3 2 6 6" xfId="4455"/>
    <cellStyle name="Moneda 3 3 2 7" xfId="718"/>
    <cellStyle name="Moneda 3 3 2 7 2" xfId="1169"/>
    <cellStyle name="Moneda 3 3 2 7 2 2" xfId="2010"/>
    <cellStyle name="Moneda 3 3 2 7 3" xfId="1609"/>
    <cellStyle name="Moneda 3 3 2 7 4" xfId="4848"/>
    <cellStyle name="Moneda 3 3 2 7 5" xfId="4465"/>
    <cellStyle name="Moneda 3 3 2 8" xfId="702"/>
    <cellStyle name="Moneda 3 3 2 8 2" xfId="4865"/>
    <cellStyle name="Moneda 3 3 2 8 2 2" xfId="5671"/>
    <cellStyle name="Moneda 3 3 2 8 3" xfId="5117"/>
    <cellStyle name="Moneda 3 3 2 8 4" xfId="4515"/>
    <cellStyle name="Moneda 3 3 2 9" xfId="917"/>
    <cellStyle name="Moneda 3 3 2 9 2" xfId="1745"/>
    <cellStyle name="Moneda 3 3 3" xfId="148"/>
    <cellStyle name="Moneda 3 3 3 10" xfId="1281"/>
    <cellStyle name="Moneda 3 3 3 11" xfId="4568"/>
    <cellStyle name="Moneda 3 3 3 2" xfId="149"/>
    <cellStyle name="Moneda 3 3 3 2 2" xfId="260"/>
    <cellStyle name="Moneda 3 3 3 2 2 2" xfId="398"/>
    <cellStyle name="Moneda 3 3 3 2 2 2 2" xfId="1170"/>
    <cellStyle name="Moneda 3 3 3 2 2 2 2 2" xfId="2011"/>
    <cellStyle name="Moneda 3 3 3 2 2 2 3" xfId="1610"/>
    <cellStyle name="Moneda 3 3 3 2 2 2 3 2" xfId="6166"/>
    <cellStyle name="Moneda 3 3 3 2 2 2 4" xfId="5225"/>
    <cellStyle name="Moneda 3 3 3 2 2 3" xfId="721"/>
    <cellStyle name="Moneda 3 3 3 2 2 3 2" xfId="5518"/>
    <cellStyle name="Moneda 3 3 3 2 2 4" xfId="1082"/>
    <cellStyle name="Moneda 3 3 3 2 2 4 2" xfId="1922"/>
    <cellStyle name="Moneda 3 3 3 2 2 5" xfId="1470"/>
    <cellStyle name="Moneda 3 3 3 2 2 6" xfId="4764"/>
    <cellStyle name="Moneda 3 3 3 2 3" xfId="399"/>
    <cellStyle name="Moneda 3 3 3 2 3 2" xfId="1171"/>
    <cellStyle name="Moneda 3 3 3 2 3 2 2" xfId="2012"/>
    <cellStyle name="Moneda 3 3 3 2 3 2 3" xfId="5348"/>
    <cellStyle name="Moneda 3 3 3 2 3 3" xfId="1611"/>
    <cellStyle name="Moneda 3 3 3 2 3 3 2" xfId="6089"/>
    <cellStyle name="Moneda 3 3 3 2 3 4" xfId="4957"/>
    <cellStyle name="Moneda 3 3 3 2 4" xfId="720"/>
    <cellStyle name="Moneda 3 3 3 2 4 2" xfId="6035"/>
    <cellStyle name="Moneda 3 3 3 2 4 3" xfId="6303"/>
    <cellStyle name="Moneda 3 3 3 2 5" xfId="968"/>
    <cellStyle name="Moneda 3 3 3 2 5 2" xfId="1808"/>
    <cellStyle name="Moneda 3 3 3 2 5 3" xfId="5120"/>
    <cellStyle name="Moneda 3 3 3 2 6" xfId="1348"/>
    <cellStyle name="Moneda 3 3 3 2 7" xfId="4629"/>
    <cellStyle name="Moneda 3 3 3 3" xfId="261"/>
    <cellStyle name="Moneda 3 3 3 3 2" xfId="400"/>
    <cellStyle name="Moneda 3 3 3 3 2 2" xfId="724"/>
    <cellStyle name="Moneda 3 3 3 3 2 2 2" xfId="1172"/>
    <cellStyle name="Moneda 3 3 3 3 2 2 2 2" xfId="2013"/>
    <cellStyle name="Moneda 3 3 3 3 2 2 3" xfId="1612"/>
    <cellStyle name="Moneda 3 3 3 3 2 2 4" xfId="5264"/>
    <cellStyle name="Moneda 3 3 3 3 2 3" xfId="723"/>
    <cellStyle name="Moneda 3 3 3 3 2 3 2" xfId="5542"/>
    <cellStyle name="Moneda 3 3 3 3 2 4" xfId="1105"/>
    <cellStyle name="Moneda 3 3 3 3 2 4 2" xfId="1945"/>
    <cellStyle name="Moneda 3 3 3 3 2 5" xfId="1500"/>
    <cellStyle name="Moneda 3 3 3 3 2 6" xfId="4803"/>
    <cellStyle name="Moneda 3 3 3 3 3" xfId="725"/>
    <cellStyle name="Moneda 3 3 3 3 3 2" xfId="1173"/>
    <cellStyle name="Moneda 3 3 3 3 3 2 2" xfId="2014"/>
    <cellStyle name="Moneda 3 3 3 3 3 2 3" xfId="5387"/>
    <cellStyle name="Moneda 3 3 3 3 3 3" xfId="1613"/>
    <cellStyle name="Moneda 3 3 3 3 3 4" xfId="4996"/>
    <cellStyle name="Moneda 3 3 3 3 4" xfId="722"/>
    <cellStyle name="Moneda 3 3 3 3 4 2" xfId="6260"/>
    <cellStyle name="Moneda 3 3 3 3 4 3" xfId="6118"/>
    <cellStyle name="Moneda 3 3 3 3 5" xfId="999"/>
    <cellStyle name="Moneda 3 3 3 3 5 2" xfId="1839"/>
    <cellStyle name="Moneda 3 3 3 3 5 3" xfId="5146"/>
    <cellStyle name="Moneda 3 3 3 3 6" xfId="1387"/>
    <cellStyle name="Moneda 3 3 3 3 7" xfId="4668"/>
    <cellStyle name="Moneda 3 3 3 4" xfId="401"/>
    <cellStyle name="Moneda 3 3 3 4 2" xfId="591"/>
    <cellStyle name="Moneda 3 3 3 4 2 2" xfId="728"/>
    <cellStyle name="Moneda 3 3 3 4 2 2 2" xfId="1174"/>
    <cellStyle name="Moneda 3 3 3 4 2 2 2 2" xfId="2015"/>
    <cellStyle name="Moneda 3 3 3 4 2 2 3" xfId="1614"/>
    <cellStyle name="Moneda 3 3 3 4 2 2 4" xfId="5274"/>
    <cellStyle name="Moneda 3 3 3 4 2 3" xfId="727"/>
    <cellStyle name="Moneda 3 3 3 4 2 3 2" xfId="5550"/>
    <cellStyle name="Moneda 3 3 3 4 2 4" xfId="1115"/>
    <cellStyle name="Moneda 3 3 3 4 2 4 2" xfId="1955"/>
    <cellStyle name="Moneda 3 3 3 4 2 5" xfId="1510"/>
    <cellStyle name="Moneda 3 3 3 4 2 6" xfId="4813"/>
    <cellStyle name="Moneda 3 3 3 4 3" xfId="729"/>
    <cellStyle name="Moneda 3 3 3 4 3 2" xfId="1175"/>
    <cellStyle name="Moneda 3 3 3 4 3 2 2" xfId="2016"/>
    <cellStyle name="Moneda 3 3 3 4 3 2 3" xfId="5397"/>
    <cellStyle name="Moneda 3 3 3 4 3 3" xfId="1615"/>
    <cellStyle name="Moneda 3 3 3 4 3 4" xfId="5006"/>
    <cellStyle name="Moneda 3 3 3 4 4" xfId="726"/>
    <cellStyle name="Moneda 3 3 3 4 4 2" xfId="5887"/>
    <cellStyle name="Moneda 3 3 3 4 5" xfId="1009"/>
    <cellStyle name="Moneda 3 3 3 4 5 2" xfId="1849"/>
    <cellStyle name="Moneda 3 3 3 4 5 3" xfId="5154"/>
    <cellStyle name="Moneda 3 3 3 4 6" xfId="1397"/>
    <cellStyle name="Moneda 3 3 3 4 7" xfId="4678"/>
    <cellStyle name="Moneda 3 3 3 5" xfId="562"/>
    <cellStyle name="Moneda 3 3 3 5 2" xfId="731"/>
    <cellStyle name="Moneda 3 3 3 5 2 2" xfId="1176"/>
    <cellStyle name="Moneda 3 3 3 5 2 2 2" xfId="2017"/>
    <cellStyle name="Moneda 3 3 3 5 2 3" xfId="1616"/>
    <cellStyle name="Moneda 3 3 3 5 2 4" xfId="5168"/>
    <cellStyle name="Moneda 3 3 3 5 3" xfId="730"/>
    <cellStyle name="Moneda 3 3 3 5 3 2" xfId="5495"/>
    <cellStyle name="Moneda 3 3 3 5 4" xfId="1020"/>
    <cellStyle name="Moneda 3 3 3 5 4 2" xfId="1860"/>
    <cellStyle name="Moneda 3 3 3 5 5" xfId="1408"/>
    <cellStyle name="Moneda 3 3 3 5 6" xfId="4712"/>
    <cellStyle name="Moneda 3 3 3 6" xfId="732"/>
    <cellStyle name="Moneda 3 3 3 6 2" xfId="733"/>
    <cellStyle name="Moneda 3 3 3 6 2 2" xfId="4700"/>
    <cellStyle name="Moneda 3 3 3 6 2 2 2" xfId="5695"/>
    <cellStyle name="Moneda 3 3 3 6 2 3" xfId="5287"/>
    <cellStyle name="Moneda 3 3 3 6 2 4" xfId="4536"/>
    <cellStyle name="Moneda 3 3 3 6 3" xfId="734"/>
    <cellStyle name="Moneda 3 3 3 6 3 2" xfId="5561"/>
    <cellStyle name="Moneda 3 3 3 6 4" xfId="4831"/>
    <cellStyle name="Moneda 3 3 3 6 5" xfId="4896"/>
    <cellStyle name="Moneda 3 3 3 6 6" xfId="4456"/>
    <cellStyle name="Moneda 3 3 3 7" xfId="735"/>
    <cellStyle name="Moneda 3 3 3 7 2" xfId="1177"/>
    <cellStyle name="Moneda 3 3 3 7 2 2" xfId="2018"/>
    <cellStyle name="Moneda 3 3 3 7 3" xfId="1617"/>
    <cellStyle name="Moneda 3 3 3 7 4" xfId="4849"/>
    <cellStyle name="Moneda 3 3 3 7 5" xfId="4448"/>
    <cellStyle name="Moneda 3 3 3 8" xfId="719"/>
    <cellStyle name="Moneda 3 3 3 8 2" xfId="4832"/>
    <cellStyle name="Moneda 3 3 3 8 2 2" xfId="5672"/>
    <cellStyle name="Moneda 3 3 3 8 3" xfId="5119"/>
    <cellStyle name="Moneda 3 3 3 8 4" xfId="4516"/>
    <cellStyle name="Moneda 3 3 3 9" xfId="918"/>
    <cellStyle name="Moneda 3 3 3 9 2" xfId="1746"/>
    <cellStyle name="Moneda 3 3 4" xfId="150"/>
    <cellStyle name="Moneda 3 3 4 2" xfId="151"/>
    <cellStyle name="Moneda 3 3 4 2 2" xfId="262"/>
    <cellStyle name="Moneda 3 3 4 2 2 2" xfId="402"/>
    <cellStyle name="Moneda 3 3 4 2 2 2 2" xfId="1179"/>
    <cellStyle name="Moneda 3 3 4 2 2 2 2 2" xfId="2019"/>
    <cellStyle name="Moneda 3 3 4 2 2 2 3" xfId="1618"/>
    <cellStyle name="Moneda 3 3 4 2 2 2 3 2" xfId="6024"/>
    <cellStyle name="Moneda 3 3 4 2 2 2 4" xfId="5227"/>
    <cellStyle name="Moneda 3 3 4 2 2 3" xfId="738"/>
    <cellStyle name="Moneda 3 3 4 2 2 3 2" xfId="5520"/>
    <cellStyle name="Moneda 3 3 4 2 2 4" xfId="1084"/>
    <cellStyle name="Moneda 3 3 4 2 2 4 2" xfId="1924"/>
    <cellStyle name="Moneda 3 3 4 2 2 5" xfId="1472"/>
    <cellStyle name="Moneda 3 3 4 2 2 6" xfId="4766"/>
    <cellStyle name="Moneda 3 3 4 2 3" xfId="403"/>
    <cellStyle name="Moneda 3 3 4 2 3 2" xfId="1180"/>
    <cellStyle name="Moneda 3 3 4 2 3 2 2" xfId="2020"/>
    <cellStyle name="Moneda 3 3 4 2 3 2 3" xfId="5350"/>
    <cellStyle name="Moneda 3 3 4 2 3 3" xfId="1619"/>
    <cellStyle name="Moneda 3 3 4 2 3 3 2" xfId="6221"/>
    <cellStyle name="Moneda 3 3 4 2 3 4" xfId="4959"/>
    <cellStyle name="Moneda 3 3 4 2 4" xfId="737"/>
    <cellStyle name="Moneda 3 3 4 2 4 2" xfId="5869"/>
    <cellStyle name="Moneda 3 3 4 2 4 3" xfId="6273"/>
    <cellStyle name="Moneda 3 3 4 2 5" xfId="970"/>
    <cellStyle name="Moneda 3 3 4 2 5 2" xfId="1810"/>
    <cellStyle name="Moneda 3 3 4 2 5 3" xfId="5122"/>
    <cellStyle name="Moneda 3 3 4 2 6" xfId="1350"/>
    <cellStyle name="Moneda 3 3 4 2 7" xfId="4631"/>
    <cellStyle name="Moneda 3 3 4 3" xfId="263"/>
    <cellStyle name="Moneda 3 3 4 3 2" xfId="404"/>
    <cellStyle name="Moneda 3 3 4 3 2 2" xfId="1181"/>
    <cellStyle name="Moneda 3 3 4 3 2 2 2" xfId="2021"/>
    <cellStyle name="Moneda 3 3 4 3 2 3" xfId="1620"/>
    <cellStyle name="Moneda 3 3 4 3 2 3 2" xfId="6231"/>
    <cellStyle name="Moneda 3 3 4 3 2 4" xfId="5226"/>
    <cellStyle name="Moneda 3 3 4 3 3" xfId="739"/>
    <cellStyle name="Moneda 3 3 4 3 3 2" xfId="5519"/>
    <cellStyle name="Moneda 3 3 4 3 4" xfId="1083"/>
    <cellStyle name="Moneda 3 3 4 3 4 2" xfId="1923"/>
    <cellStyle name="Moneda 3 3 4 3 5" xfId="1471"/>
    <cellStyle name="Moneda 3 3 4 3 6" xfId="4765"/>
    <cellStyle name="Moneda 3 3 4 4" xfId="405"/>
    <cellStyle name="Moneda 3 3 4 4 2" xfId="1182"/>
    <cellStyle name="Moneda 3 3 4 4 2 2" xfId="2022"/>
    <cellStyle name="Moneda 3 3 4 4 2 3" xfId="5349"/>
    <cellStyle name="Moneda 3 3 4 4 3" xfId="1621"/>
    <cellStyle name="Moneda 3 3 4 4 3 2" xfId="6012"/>
    <cellStyle name="Moneda 3 3 4 4 4" xfId="4958"/>
    <cellStyle name="Moneda 3 3 4 5" xfId="736"/>
    <cellStyle name="Moneda 3 3 4 5 2" xfId="6031"/>
    <cellStyle name="Moneda 3 3 4 5 3" xfId="5896"/>
    <cellStyle name="Moneda 3 3 4 6" xfId="969"/>
    <cellStyle name="Moneda 3 3 4 6 2" xfId="1809"/>
    <cellStyle name="Moneda 3 3 4 6 3" xfId="5121"/>
    <cellStyle name="Moneda 3 3 4 7" xfId="1349"/>
    <cellStyle name="Moneda 3 3 4 8" xfId="4630"/>
    <cellStyle name="Moneda 3 3 5" xfId="152"/>
    <cellStyle name="Moneda 3 3 5 2" xfId="264"/>
    <cellStyle name="Moneda 3 3 5 2 2" xfId="406"/>
    <cellStyle name="Moneda 3 3 5 2 2 2" xfId="1183"/>
    <cellStyle name="Moneda 3 3 5 2 2 2 2" xfId="2023"/>
    <cellStyle name="Moneda 3 3 5 2 2 3" xfId="1622"/>
    <cellStyle name="Moneda 3 3 5 2 2 3 2" xfId="6159"/>
    <cellStyle name="Moneda 3 3 5 2 2 4" xfId="5228"/>
    <cellStyle name="Moneda 3 3 5 2 3" xfId="741"/>
    <cellStyle name="Moneda 3 3 5 2 3 2" xfId="5521"/>
    <cellStyle name="Moneda 3 3 5 2 4" xfId="1085"/>
    <cellStyle name="Moneda 3 3 5 2 4 2" xfId="1925"/>
    <cellStyle name="Moneda 3 3 5 2 5" xfId="1473"/>
    <cellStyle name="Moneda 3 3 5 2 6" xfId="4767"/>
    <cellStyle name="Moneda 3 3 5 3" xfId="407"/>
    <cellStyle name="Moneda 3 3 5 3 2" xfId="1184"/>
    <cellStyle name="Moneda 3 3 5 3 2 2" xfId="2024"/>
    <cellStyle name="Moneda 3 3 5 3 2 3" xfId="5351"/>
    <cellStyle name="Moneda 3 3 5 3 3" xfId="1623"/>
    <cellStyle name="Moneda 3 3 5 3 3 2" xfId="6146"/>
    <cellStyle name="Moneda 3 3 5 3 4" xfId="4960"/>
    <cellStyle name="Moneda 3 3 5 4" xfId="740"/>
    <cellStyle name="Moneda 3 3 5 4 2" xfId="6291"/>
    <cellStyle name="Moneda 3 3 5 4 3" xfId="5913"/>
    <cellStyle name="Moneda 3 3 5 5" xfId="971"/>
    <cellStyle name="Moneda 3 3 5 5 2" xfId="1811"/>
    <cellStyle name="Moneda 3 3 5 5 3" xfId="5123"/>
    <cellStyle name="Moneda 3 3 5 6" xfId="1351"/>
    <cellStyle name="Moneda 3 3 5 7" xfId="4632"/>
    <cellStyle name="Moneda 3 3 6" xfId="153"/>
    <cellStyle name="Moneda 3 3 6 2" xfId="408"/>
    <cellStyle name="Moneda 3 3 6 2 2" xfId="744"/>
    <cellStyle name="Moneda 3 3 6 2 2 2" xfId="1185"/>
    <cellStyle name="Moneda 3 3 6 2 2 2 2" xfId="2025"/>
    <cellStyle name="Moneda 3 3 6 2 2 3" xfId="1624"/>
    <cellStyle name="Moneda 3 3 6 2 2 4" xfId="5223"/>
    <cellStyle name="Moneda 3 3 6 2 3" xfId="743"/>
    <cellStyle name="Moneda 3 3 6 2 3 2" xfId="5516"/>
    <cellStyle name="Moneda 3 3 6 2 4" xfId="1080"/>
    <cellStyle name="Moneda 3 3 6 2 4 2" xfId="1920"/>
    <cellStyle name="Moneda 3 3 6 2 5" xfId="1468"/>
    <cellStyle name="Moneda 3 3 6 2 6" xfId="4762"/>
    <cellStyle name="Moneda 3 3 6 3" xfId="409"/>
    <cellStyle name="Moneda 3 3 6 3 2" xfId="1186"/>
    <cellStyle name="Moneda 3 3 6 3 2 2" xfId="2026"/>
    <cellStyle name="Moneda 3 3 6 3 2 3" xfId="5346"/>
    <cellStyle name="Moneda 3 3 6 3 3" xfId="1625"/>
    <cellStyle name="Moneda 3 3 6 3 3 2" xfId="6090"/>
    <cellStyle name="Moneda 3 3 6 3 4" xfId="4955"/>
    <cellStyle name="Moneda 3 3 6 4" xfId="742"/>
    <cellStyle name="Moneda 3 3 6 4 2" xfId="5900"/>
    <cellStyle name="Moneda 3 3 6 4 3" xfId="5992"/>
    <cellStyle name="Moneda 3 3 6 5" xfId="966"/>
    <cellStyle name="Moneda 3 3 6 5 2" xfId="1806"/>
    <cellStyle name="Moneda 3 3 6 5 3" xfId="5116"/>
    <cellStyle name="Moneda 3 3 6 6" xfId="1346"/>
    <cellStyle name="Moneda 3 3 6 7" xfId="4627"/>
    <cellStyle name="Moneda 3 3 7" xfId="410"/>
    <cellStyle name="Moneda 3 3 7 2" xfId="580"/>
    <cellStyle name="Moneda 3 3 7 2 2" xfId="747"/>
    <cellStyle name="Moneda 3 3 7 2 2 2" xfId="1187"/>
    <cellStyle name="Moneda 3 3 7 2 2 2 2" xfId="2027"/>
    <cellStyle name="Moneda 3 3 7 2 2 3" xfId="1626"/>
    <cellStyle name="Moneda 3 3 7 2 2 4" xfId="5259"/>
    <cellStyle name="Moneda 3 3 7 2 3" xfId="746"/>
    <cellStyle name="Moneda 3 3 7 2 3 2" xfId="5537"/>
    <cellStyle name="Moneda 3 3 7 2 4" xfId="1100"/>
    <cellStyle name="Moneda 3 3 7 2 4 2" xfId="1940"/>
    <cellStyle name="Moneda 3 3 7 2 5" xfId="1495"/>
    <cellStyle name="Moneda 3 3 7 2 6" xfId="4798"/>
    <cellStyle name="Moneda 3 3 7 3" xfId="748"/>
    <cellStyle name="Moneda 3 3 7 3 2" xfId="1188"/>
    <cellStyle name="Moneda 3 3 7 3 2 2" xfId="2028"/>
    <cellStyle name="Moneda 3 3 7 3 2 3" xfId="5382"/>
    <cellStyle name="Moneda 3 3 7 3 3" xfId="1627"/>
    <cellStyle name="Moneda 3 3 7 3 4" xfId="4991"/>
    <cellStyle name="Moneda 3 3 7 4" xfId="745"/>
    <cellStyle name="Moneda 3 3 7 4 2" xfId="5805"/>
    <cellStyle name="Moneda 3 3 7 5" xfId="994"/>
    <cellStyle name="Moneda 3 3 7 5 2" xfId="1834"/>
    <cellStyle name="Moneda 3 3 7 5 3" xfId="5141"/>
    <cellStyle name="Moneda 3 3 7 6" xfId="1382"/>
    <cellStyle name="Moneda 3 3 7 7" xfId="4663"/>
    <cellStyle name="Moneda 3 3 8" xfId="411"/>
    <cellStyle name="Moneda 3 3 8 2" xfId="586"/>
    <cellStyle name="Moneda 3 3 8 2 2" xfId="751"/>
    <cellStyle name="Moneda 3 3 8 2 2 2" xfId="1189"/>
    <cellStyle name="Moneda 3 3 8 2 2 2 2" xfId="2029"/>
    <cellStyle name="Moneda 3 3 8 2 2 3" xfId="1628"/>
    <cellStyle name="Moneda 3 3 8 2 2 4" xfId="5269"/>
    <cellStyle name="Moneda 3 3 8 2 3" xfId="750"/>
    <cellStyle name="Moneda 3 3 8 2 3 2" xfId="5545"/>
    <cellStyle name="Moneda 3 3 8 2 4" xfId="1110"/>
    <cellStyle name="Moneda 3 3 8 2 4 2" xfId="1950"/>
    <cellStyle name="Moneda 3 3 8 2 5" xfId="1505"/>
    <cellStyle name="Moneda 3 3 8 2 6" xfId="4808"/>
    <cellStyle name="Moneda 3 3 8 3" xfId="752"/>
    <cellStyle name="Moneda 3 3 8 3 2" xfId="1190"/>
    <cellStyle name="Moneda 3 3 8 3 2 2" xfId="2030"/>
    <cellStyle name="Moneda 3 3 8 3 2 3" xfId="5392"/>
    <cellStyle name="Moneda 3 3 8 3 3" xfId="1629"/>
    <cellStyle name="Moneda 3 3 8 3 4" xfId="5001"/>
    <cellStyle name="Moneda 3 3 8 4" xfId="749"/>
    <cellStyle name="Moneda 3 3 8 4 2" xfId="5934"/>
    <cellStyle name="Moneda 3 3 8 5" xfId="1004"/>
    <cellStyle name="Moneda 3 3 8 5 2" xfId="1844"/>
    <cellStyle name="Moneda 3 3 8 5 3" xfId="5149"/>
    <cellStyle name="Moneda 3 3 8 6" xfId="1392"/>
    <cellStyle name="Moneda 3 3 8 7" xfId="4673"/>
    <cellStyle name="Moneda 3 3 9" xfId="560"/>
    <cellStyle name="Moneda 3 3 9 2" xfId="754"/>
    <cellStyle name="Moneda 3 3 9 2 2" xfId="1191"/>
    <cellStyle name="Moneda 3 3 9 2 2 2" xfId="2031"/>
    <cellStyle name="Moneda 3 3 9 2 3" xfId="1630"/>
    <cellStyle name="Moneda 3 3 9 2 4" xfId="5163"/>
    <cellStyle name="Moneda 3 3 9 3" xfId="753"/>
    <cellStyle name="Moneda 3 3 9 3 2" xfId="5490"/>
    <cellStyle name="Moneda 3 3 9 4" xfId="1018"/>
    <cellStyle name="Moneda 3 3 9 4 2" xfId="1858"/>
    <cellStyle name="Moneda 3 3 9 5" xfId="1406"/>
    <cellStyle name="Moneda 3 3 9 6" xfId="4707"/>
    <cellStyle name="Moneda 3 4" xfId="154"/>
    <cellStyle name="Moneda 3 4 10" xfId="1282"/>
    <cellStyle name="Moneda 3 4 11" xfId="4569"/>
    <cellStyle name="Moneda 3 4 2" xfId="155"/>
    <cellStyle name="Moneda 3 4 2 2" xfId="265"/>
    <cellStyle name="Moneda 3 4 2 2 2" xfId="412"/>
    <cellStyle name="Moneda 3 4 2 2 2 2" xfId="1192"/>
    <cellStyle name="Moneda 3 4 2 2 2 2 2" xfId="2032"/>
    <cellStyle name="Moneda 3 4 2 2 2 3" xfId="1631"/>
    <cellStyle name="Moneda 3 4 2 2 2 3 2" xfId="6102"/>
    <cellStyle name="Moneda 3 4 2 2 2 4" xfId="5229"/>
    <cellStyle name="Moneda 3 4 2 2 3" xfId="757"/>
    <cellStyle name="Moneda 3 4 2 2 3 2" xfId="5522"/>
    <cellStyle name="Moneda 3 4 2 2 4" xfId="1086"/>
    <cellStyle name="Moneda 3 4 2 2 4 2" xfId="1926"/>
    <cellStyle name="Moneda 3 4 2 2 5" xfId="1474"/>
    <cellStyle name="Moneda 3 4 2 2 6" xfId="4768"/>
    <cellStyle name="Moneda 3 4 2 3" xfId="413"/>
    <cellStyle name="Moneda 3 4 2 3 2" xfId="1193"/>
    <cellStyle name="Moneda 3 4 2 3 2 2" xfId="2033"/>
    <cellStyle name="Moneda 3 4 2 3 2 3" xfId="5352"/>
    <cellStyle name="Moneda 3 4 2 3 3" xfId="1632"/>
    <cellStyle name="Moneda 3 4 2 3 3 2" xfId="6222"/>
    <cellStyle name="Moneda 3 4 2 3 4" xfId="4961"/>
    <cellStyle name="Moneda 3 4 2 4" xfId="756"/>
    <cellStyle name="Moneda 3 4 2 4 2" xfId="6280"/>
    <cellStyle name="Moneda 3 4 2 4 3" xfId="5950"/>
    <cellStyle name="Moneda 3 4 2 5" xfId="972"/>
    <cellStyle name="Moneda 3 4 2 5 2" xfId="1812"/>
    <cellStyle name="Moneda 3 4 2 5 3" xfId="5125"/>
    <cellStyle name="Moneda 3 4 2 6" xfId="1352"/>
    <cellStyle name="Moneda 3 4 2 7" xfId="4633"/>
    <cellStyle name="Moneda 3 4 3" xfId="266"/>
    <cellStyle name="Moneda 3 4 3 2" xfId="414"/>
    <cellStyle name="Moneda 3 4 3 2 2" xfId="760"/>
    <cellStyle name="Moneda 3 4 3 2 2 2" xfId="1195"/>
    <cellStyle name="Moneda 3 4 3 2 2 2 2" xfId="2034"/>
    <cellStyle name="Moneda 3 4 3 2 2 3" xfId="1633"/>
    <cellStyle name="Moneda 3 4 3 2 2 4" xfId="5265"/>
    <cellStyle name="Moneda 3 4 3 2 3" xfId="759"/>
    <cellStyle name="Moneda 3 4 3 2 3 2" xfId="5543"/>
    <cellStyle name="Moneda 3 4 3 2 4" xfId="1106"/>
    <cellStyle name="Moneda 3 4 3 2 4 2" xfId="1946"/>
    <cellStyle name="Moneda 3 4 3 2 5" xfId="1501"/>
    <cellStyle name="Moneda 3 4 3 2 6" xfId="4804"/>
    <cellStyle name="Moneda 3 4 3 3" xfId="761"/>
    <cellStyle name="Moneda 3 4 3 3 2" xfId="1196"/>
    <cellStyle name="Moneda 3 4 3 3 2 2" xfId="2035"/>
    <cellStyle name="Moneda 3 4 3 3 2 3" xfId="5388"/>
    <cellStyle name="Moneda 3 4 3 3 3" xfId="1634"/>
    <cellStyle name="Moneda 3 4 3 3 4" xfId="4997"/>
    <cellStyle name="Moneda 3 4 3 4" xfId="758"/>
    <cellStyle name="Moneda 3 4 3 4 2" xfId="6189"/>
    <cellStyle name="Moneda 3 4 3 4 3" xfId="6270"/>
    <cellStyle name="Moneda 3 4 3 5" xfId="1000"/>
    <cellStyle name="Moneda 3 4 3 5 2" xfId="1840"/>
    <cellStyle name="Moneda 3 4 3 5 3" xfId="5147"/>
    <cellStyle name="Moneda 3 4 3 6" xfId="1388"/>
    <cellStyle name="Moneda 3 4 3 7" xfId="4669"/>
    <cellStyle name="Moneda 3 4 4" xfId="415"/>
    <cellStyle name="Moneda 3 4 4 2" xfId="592"/>
    <cellStyle name="Moneda 3 4 4 2 2" xfId="764"/>
    <cellStyle name="Moneda 3 4 4 2 2 2" xfId="1197"/>
    <cellStyle name="Moneda 3 4 4 2 2 2 2" xfId="2036"/>
    <cellStyle name="Moneda 3 4 4 2 2 3" xfId="1635"/>
    <cellStyle name="Moneda 3 4 4 2 2 4" xfId="5275"/>
    <cellStyle name="Moneda 3 4 4 2 3" xfId="763"/>
    <cellStyle name="Moneda 3 4 4 2 3 2" xfId="5551"/>
    <cellStyle name="Moneda 3 4 4 2 4" xfId="1116"/>
    <cellStyle name="Moneda 3 4 4 2 4 2" xfId="1956"/>
    <cellStyle name="Moneda 3 4 4 2 5" xfId="1511"/>
    <cellStyle name="Moneda 3 4 4 2 6" xfId="4814"/>
    <cellStyle name="Moneda 3 4 4 3" xfId="765"/>
    <cellStyle name="Moneda 3 4 4 3 2" xfId="1198"/>
    <cellStyle name="Moneda 3 4 4 3 2 2" xfId="2037"/>
    <cellStyle name="Moneda 3 4 4 3 2 3" xfId="5398"/>
    <cellStyle name="Moneda 3 4 4 3 3" xfId="1636"/>
    <cellStyle name="Moneda 3 4 4 3 4" xfId="5007"/>
    <cellStyle name="Moneda 3 4 4 4" xfId="762"/>
    <cellStyle name="Moneda 3 4 4 4 2" xfId="5801"/>
    <cellStyle name="Moneda 3 4 4 5" xfId="1010"/>
    <cellStyle name="Moneda 3 4 4 5 2" xfId="1850"/>
    <cellStyle name="Moneda 3 4 4 5 3" xfId="5155"/>
    <cellStyle name="Moneda 3 4 4 6" xfId="1398"/>
    <cellStyle name="Moneda 3 4 4 7" xfId="4679"/>
    <cellStyle name="Moneda 3 4 5" xfId="563"/>
    <cellStyle name="Moneda 3 4 5 2" xfId="767"/>
    <cellStyle name="Moneda 3 4 5 2 2" xfId="1199"/>
    <cellStyle name="Moneda 3 4 5 2 2 2" xfId="2038"/>
    <cellStyle name="Moneda 3 4 5 2 3" xfId="1637"/>
    <cellStyle name="Moneda 3 4 5 2 4" xfId="5169"/>
    <cellStyle name="Moneda 3 4 5 3" xfId="766"/>
    <cellStyle name="Moneda 3 4 5 3 2" xfId="5496"/>
    <cellStyle name="Moneda 3 4 5 4" xfId="1021"/>
    <cellStyle name="Moneda 3 4 5 4 2" xfId="1861"/>
    <cellStyle name="Moneda 3 4 5 5" xfId="1409"/>
    <cellStyle name="Moneda 3 4 5 6" xfId="4713"/>
    <cellStyle name="Moneda 3 4 6" xfId="768"/>
    <cellStyle name="Moneda 3 4 6 2" xfId="769"/>
    <cellStyle name="Moneda 3 4 6 2 2" xfId="5427"/>
    <cellStyle name="Moneda 3 4 6 2 2 2" xfId="5696"/>
    <cellStyle name="Moneda 3 4 6 2 3" xfId="5288"/>
    <cellStyle name="Moneda 3 4 6 2 4" xfId="4537"/>
    <cellStyle name="Moneda 3 4 6 3" xfId="770"/>
    <cellStyle name="Moneda 3 4 6 3 2" xfId="5562"/>
    <cellStyle name="Moneda 3 4 6 4" xfId="5422"/>
    <cellStyle name="Moneda 3 4 6 5" xfId="4897"/>
    <cellStyle name="Moneda 3 4 6 6" xfId="4457"/>
    <cellStyle name="Moneda 3 4 7" xfId="771"/>
    <cellStyle name="Moneda 3 4 7 2" xfId="1200"/>
    <cellStyle name="Moneda 3 4 7 2 2" xfId="2039"/>
    <cellStyle name="Moneda 3 4 7 3" xfId="1638"/>
    <cellStyle name="Moneda 3 4 7 4" xfId="4845"/>
    <cellStyle name="Moneda 3 4 7 5" xfId="4488"/>
    <cellStyle name="Moneda 3 4 8" xfId="755"/>
    <cellStyle name="Moneda 3 4 8 2" xfId="4836"/>
    <cellStyle name="Moneda 3 4 8 2 2" xfId="5673"/>
    <cellStyle name="Moneda 3 4 8 3" xfId="5124"/>
    <cellStyle name="Moneda 3 4 8 4" xfId="4517"/>
    <cellStyle name="Moneda 3 4 9" xfId="919"/>
    <cellStyle name="Moneda 3 4 9 2" xfId="1747"/>
    <cellStyle name="Moneda 3 5" xfId="156"/>
    <cellStyle name="Moneda 3 6" xfId="157"/>
    <cellStyle name="Moneda 3 6 2" xfId="267"/>
    <cellStyle name="Moneda 3 6 2 2" xfId="416"/>
    <cellStyle name="Moneda 3 6 2 2 2" xfId="1201"/>
    <cellStyle name="Moneda 3 6 2 2 2 2" xfId="2040"/>
    <cellStyle name="Moneda 3 6 2 2 3" xfId="1639"/>
    <cellStyle name="Moneda 3 6 2 2 3 2" xfId="6232"/>
    <cellStyle name="Moneda 3 6 2 2 4" xfId="5230"/>
    <cellStyle name="Moneda 3 6 2 3" xfId="773"/>
    <cellStyle name="Moneda 3 6 2 3 2" xfId="5523"/>
    <cellStyle name="Moneda 3 6 2 4" xfId="1087"/>
    <cellStyle name="Moneda 3 6 2 4 2" xfId="1927"/>
    <cellStyle name="Moneda 3 6 2 5" xfId="1475"/>
    <cellStyle name="Moneda 3 6 2 6" xfId="4769"/>
    <cellStyle name="Moneda 3 6 3" xfId="417"/>
    <cellStyle name="Moneda 3 6 3 2" xfId="1202"/>
    <cellStyle name="Moneda 3 6 3 2 2" xfId="2041"/>
    <cellStyle name="Moneda 3 6 3 2 3" xfId="5353"/>
    <cellStyle name="Moneda 3 6 3 3" xfId="1640"/>
    <cellStyle name="Moneda 3 6 3 3 2" xfId="6147"/>
    <cellStyle name="Moneda 3 6 3 4" xfId="4962"/>
    <cellStyle name="Moneda 3 6 4" xfId="772"/>
    <cellStyle name="Moneda 3 6 4 2" xfId="6168"/>
    <cellStyle name="Moneda 3 6 4 3" xfId="5973"/>
    <cellStyle name="Moneda 3 6 5" xfId="973"/>
    <cellStyle name="Moneda 3 6 5 2" xfId="1813"/>
    <cellStyle name="Moneda 3 6 5 3" xfId="5126"/>
    <cellStyle name="Moneda 3 6 6" xfId="1353"/>
    <cellStyle name="Moneda 3 6 7" xfId="4634"/>
    <cellStyle name="Moneda 3 7" xfId="268"/>
    <cellStyle name="Moneda 3 7 2" xfId="418"/>
    <cellStyle name="Moneda 3 7 2 2" xfId="6121"/>
    <cellStyle name="Moneda 3 7 2 2 2" xfId="5957"/>
    <cellStyle name="Moneda 3 7 2 3" xfId="6307"/>
    <cellStyle name="Moneda 3 7 2 3 2" xfId="6160"/>
    <cellStyle name="Moneda 3 7 2 4" xfId="5908"/>
    <cellStyle name="Moneda 3 7 3" xfId="5432"/>
    <cellStyle name="Moneda 3 7 3 2" xfId="6173"/>
    <cellStyle name="Moneda 3 7 3 3" xfId="5893"/>
    <cellStyle name="Moneda 3 7 4" xfId="5919"/>
    <cellStyle name="Moneda 3 7 4 2" xfId="5895"/>
    <cellStyle name="Moneda 3 7 5" xfId="5955"/>
    <cellStyle name="Moneda 4" xfId="158"/>
    <cellStyle name="Moneda 4 2" xfId="159"/>
    <cellStyle name="Moneda 4 2 2" xfId="160"/>
    <cellStyle name="Moneda 4 2 2 2" xfId="419"/>
    <cellStyle name="Moneda 4 2 2 2 2" xfId="777"/>
    <cellStyle name="Moneda 4 2 2 2 2 2" xfId="1203"/>
    <cellStyle name="Moneda 4 2 2 2 2 2 2" xfId="2042"/>
    <cellStyle name="Moneda 4 2 2 2 2 3" xfId="1641"/>
    <cellStyle name="Moneda 4 2 2 2 2 4" xfId="5231"/>
    <cellStyle name="Moneda 4 2 2 2 3" xfId="776"/>
    <cellStyle name="Moneda 4 2 2 2 3 2" xfId="5524"/>
    <cellStyle name="Moneda 4 2 2 2 4" xfId="1088"/>
    <cellStyle name="Moneda 4 2 2 2 4 2" xfId="1928"/>
    <cellStyle name="Moneda 4 2 2 2 5" xfId="1476"/>
    <cellStyle name="Moneda 4 2 2 2 6" xfId="4770"/>
    <cellStyle name="Moneda 4 2 2 3" xfId="420"/>
    <cellStyle name="Moneda 4 2 2 3 2" xfId="1204"/>
    <cellStyle name="Moneda 4 2 2 3 2 2" xfId="2043"/>
    <cellStyle name="Moneda 4 2 2 3 2 3" xfId="5354"/>
    <cellStyle name="Moneda 4 2 2 3 3" xfId="1642"/>
    <cellStyle name="Moneda 4 2 2 3 3 2" xfId="6223"/>
    <cellStyle name="Moneda 4 2 2 3 4" xfId="4963"/>
    <cellStyle name="Moneda 4 2 2 4" xfId="775"/>
    <cellStyle name="Moneda 4 2 2 4 2" xfId="5829"/>
    <cellStyle name="Moneda 4 2 2 4 3" xfId="6248"/>
    <cellStyle name="Moneda 4 2 2 5" xfId="974"/>
    <cellStyle name="Moneda 4 2 2 5 2" xfId="1814"/>
    <cellStyle name="Moneda 4 2 2 5 3" xfId="5127"/>
    <cellStyle name="Moneda 4 2 2 6" xfId="1354"/>
    <cellStyle name="Moneda 4 2 2 7" xfId="4635"/>
    <cellStyle name="Moneda 4 2 3" xfId="421"/>
    <cellStyle name="Moneda 4 2 3 2" xfId="779"/>
    <cellStyle name="Moneda 4 2 3 2 2" xfId="1205"/>
    <cellStyle name="Moneda 4 2 3 2 2 2" xfId="2044"/>
    <cellStyle name="Moneda 4 2 3 2 3" xfId="1643"/>
    <cellStyle name="Moneda 4 2 3 2 4" xfId="5185"/>
    <cellStyle name="Moneda 4 2 3 3" xfId="778"/>
    <cellStyle name="Moneda 4 2 3 3 2" xfId="5498"/>
    <cellStyle name="Moneda 4 2 3 4" xfId="1037"/>
    <cellStyle name="Moneda 4 2 3 4 2" xfId="1877"/>
    <cellStyle name="Moneda 4 2 3 5" xfId="1425"/>
    <cellStyle name="Moneda 4 2 3 6" xfId="4728"/>
    <cellStyle name="Moneda 4 2 4" xfId="422"/>
    <cellStyle name="Moneda 4 2 4 2" xfId="1206"/>
    <cellStyle name="Moneda 4 2 4 2 2" xfId="2045"/>
    <cellStyle name="Moneda 4 2 4 2 3" xfId="5304"/>
    <cellStyle name="Moneda 4 2 4 3" xfId="1644"/>
    <cellStyle name="Moneda 4 2 4 3 2" xfId="6013"/>
    <cellStyle name="Moneda 4 2 4 4" xfId="4913"/>
    <cellStyle name="Moneda 4 2 5" xfId="774"/>
    <cellStyle name="Moneda 4 2 5 2" xfId="6036"/>
    <cellStyle name="Moneda 4 2 5 3" xfId="5958"/>
    <cellStyle name="Moneda 4 2 6" xfId="923"/>
    <cellStyle name="Moneda 4 2 6 2" xfId="1763"/>
    <cellStyle name="Moneda 4 2 6 3" xfId="5094"/>
    <cellStyle name="Moneda 4 2 7" xfId="1270"/>
    <cellStyle name="Moneda 4 2 7 2" xfId="5455"/>
    <cellStyle name="Moneda 4 2 8" xfId="1304"/>
    <cellStyle name="Moneda 4 2 9" xfId="4585"/>
    <cellStyle name="Moneda 4 3" xfId="161"/>
    <cellStyle name="Moneda 4 3 2" xfId="269"/>
    <cellStyle name="Moneda 4 3 2 2" xfId="423"/>
    <cellStyle name="Moneda 4 3 2 2 2" xfId="1207"/>
    <cellStyle name="Moneda 4 3 2 2 2 2" xfId="2046"/>
    <cellStyle name="Moneda 4 3 2 2 3" xfId="1645"/>
    <cellStyle name="Moneda 4 3 2 2 3 2" xfId="6103"/>
    <cellStyle name="Moneda 4 3 2 2 4" xfId="5232"/>
    <cellStyle name="Moneda 4 3 2 3" xfId="781"/>
    <cellStyle name="Moneda 4 3 2 3 2" xfId="5525"/>
    <cellStyle name="Moneda 4 3 2 4" xfId="1036"/>
    <cellStyle name="Moneda 4 3 2 4 2" xfId="1876"/>
    <cellStyle name="Moneda 4 3 2 5" xfId="1424"/>
    <cellStyle name="Moneda 4 3 2 6" xfId="4771"/>
    <cellStyle name="Moneda 4 3 3" xfId="424"/>
    <cellStyle name="Moneda 4 3 3 2" xfId="1208"/>
    <cellStyle name="Moneda 4 3 3 2 2" xfId="2047"/>
    <cellStyle name="Moneda 4 3 3 2 3" xfId="5355"/>
    <cellStyle name="Moneda 4 3 3 3" xfId="1646"/>
    <cellStyle name="Moneda 4 3 3 3 2" xfId="6148"/>
    <cellStyle name="Moneda 4 3 3 4" xfId="4964"/>
    <cellStyle name="Moneda 4 3 4" xfId="270"/>
    <cellStyle name="Moneda 4 3 4 2" xfId="5789"/>
    <cellStyle name="Moneda 4 3 4 3" xfId="5880"/>
    <cellStyle name="Moneda 4 3 4 4" xfId="780"/>
    <cellStyle name="Moneda 4 3 5" xfId="922"/>
    <cellStyle name="Moneda 4 3 5 2" xfId="1762"/>
    <cellStyle name="Moneda 4 3 5 3" xfId="5128"/>
    <cellStyle name="Moneda 4 3 6" xfId="1355"/>
    <cellStyle name="Moneda 4 3 6 2" xfId="5830"/>
    <cellStyle name="Moneda 4 3 7" xfId="4636"/>
    <cellStyle name="Moneda 4 4" xfId="162"/>
    <cellStyle name="Moneda 4 5" xfId="425"/>
    <cellStyle name="Moneda 4 5 2" xfId="783"/>
    <cellStyle name="Moneda 4 5 2 2" xfId="1209"/>
    <cellStyle name="Moneda 4 5 2 2 2" xfId="2048"/>
    <cellStyle name="Moneda 4 5 2 2 3" xfId="5303"/>
    <cellStyle name="Moneda 4 5 2 3" xfId="1648"/>
    <cellStyle name="Moneda 4 5 2 4" xfId="4912"/>
    <cellStyle name="Moneda 4 5 3" xfId="1647"/>
    <cellStyle name="Moneda 4 5 3 2" xfId="6075"/>
    <cellStyle name="Moneda 4 5 3 3" xfId="5940"/>
    <cellStyle name="Moneda 4 5 4" xfId="1305"/>
    <cellStyle name="Moneda 4 5 4 2" xfId="5679"/>
    <cellStyle name="Moneda 4 5 4 3" xfId="5184"/>
    <cellStyle name="Moneda 4 5 5" xfId="5454"/>
    <cellStyle name="Moneda 4 5 6" xfId="4584"/>
    <cellStyle name="Moneda 4 5 7" xfId="5881"/>
    <cellStyle name="Moneda 4 5 8" xfId="782"/>
    <cellStyle name="Moneda 4 6" xfId="426"/>
    <cellStyle name="Moneda 4 6 2" xfId="2136"/>
    <cellStyle name="Moneda 4 6 2 2" xfId="5663"/>
    <cellStyle name="Moneda 4 6 3" xfId="2150"/>
    <cellStyle name="Moneda 4 6 3 2" xfId="6091"/>
    <cellStyle name="Moneda 4 6 4" xfId="2114"/>
    <cellStyle name="Moneda 4 6 5" xfId="5093"/>
    <cellStyle name="Moneda 4 6 6" xfId="5915"/>
    <cellStyle name="Moneda 4 6 7" xfId="1178"/>
    <cellStyle name="Moneda 4 7" xfId="5433"/>
    <cellStyle name="Moneda 4 7 2" xfId="6190"/>
    <cellStyle name="Moneda 4 8" xfId="6249"/>
    <cellStyle name="Moneda 5" xfId="163"/>
    <cellStyle name="Moneda 5 2" xfId="164"/>
    <cellStyle name="Moneda 5 2 2" xfId="271"/>
    <cellStyle name="Moneda 5 2 2 2" xfId="427"/>
    <cellStyle name="Moneda 5 2 2 2 2" xfId="1210"/>
    <cellStyle name="Moneda 5 2 2 2 2 2" xfId="2049"/>
    <cellStyle name="Moneda 5 2 2 2 3" xfId="1649"/>
    <cellStyle name="Moneda 5 2 2 2 3 2" xfId="6025"/>
    <cellStyle name="Moneda 5 2 2 2 4" xfId="5233"/>
    <cellStyle name="Moneda 5 2 2 3" xfId="785"/>
    <cellStyle name="Moneda 5 2 2 3 2" xfId="5526"/>
    <cellStyle name="Moneda 5 2 2 4" xfId="1038"/>
    <cellStyle name="Moneda 5 2 2 4 2" xfId="1878"/>
    <cellStyle name="Moneda 5 2 2 5" xfId="1426"/>
    <cellStyle name="Moneda 5 2 2 6" xfId="4772"/>
    <cellStyle name="Moneda 5 2 3" xfId="428"/>
    <cellStyle name="Moneda 5 2 3 2" xfId="1211"/>
    <cellStyle name="Moneda 5 2 3 2 2" xfId="2050"/>
    <cellStyle name="Moneda 5 2 3 2 3" xfId="5356"/>
    <cellStyle name="Moneda 5 2 3 3" xfId="1650"/>
    <cellStyle name="Moneda 5 2 3 3 2" xfId="6014"/>
    <cellStyle name="Moneda 5 2 3 4" xfId="4965"/>
    <cellStyle name="Moneda 5 2 4" xfId="784"/>
    <cellStyle name="Moneda 5 2 4 2" xfId="5870"/>
    <cellStyle name="Moneda 5 2 4 3" xfId="5781"/>
    <cellStyle name="Moneda 5 2 5" xfId="924"/>
    <cellStyle name="Moneda 5 2 5 2" xfId="1764"/>
    <cellStyle name="Moneda 5 2 5 3" xfId="5129"/>
    <cellStyle name="Moneda 5 2 6" xfId="1356"/>
    <cellStyle name="Moneda 5 2 7" xfId="4637"/>
    <cellStyle name="Moneda 5 3" xfId="165"/>
    <cellStyle name="Moneda 5 4" xfId="429"/>
    <cellStyle name="Moneda 5 4 2" xfId="787"/>
    <cellStyle name="Moneda 5 4 2 2" xfId="1212"/>
    <cellStyle name="Moneda 5 4 2 2 2" xfId="2051"/>
    <cellStyle name="Moneda 5 4 2 2 3" xfId="5305"/>
    <cellStyle name="Moneda 5 4 2 3" xfId="1652"/>
    <cellStyle name="Moneda 5 4 2 4" xfId="4914"/>
    <cellStyle name="Moneda 5 4 3" xfId="1651"/>
    <cellStyle name="Moneda 5 4 3 2" xfId="6206"/>
    <cellStyle name="Moneda 5 4 3 3" xfId="6122"/>
    <cellStyle name="Moneda 5 4 4" xfId="1307"/>
    <cellStyle name="Moneda 5 4 4 2" xfId="5680"/>
    <cellStyle name="Moneda 5 4 4 3" xfId="5186"/>
    <cellStyle name="Moneda 5 4 5" xfId="5456"/>
    <cellStyle name="Moneda 5 4 6" xfId="4586"/>
    <cellStyle name="Moneda 5 4 7" xfId="5883"/>
    <cellStyle name="Moneda 5 4 8" xfId="786"/>
    <cellStyle name="Moneda 5 5" xfId="430"/>
    <cellStyle name="Moneda 5 5 2" xfId="4851"/>
    <cellStyle name="Moneda 5 5 2 2" xfId="5664"/>
    <cellStyle name="Moneda 5 5 3" xfId="5095"/>
    <cellStyle name="Moneda 5 5 3 2" xfId="6092"/>
    <cellStyle name="Moneda 5 5 4" xfId="4509"/>
    <cellStyle name="Moneda 5 5 5" xfId="5884"/>
    <cellStyle name="Moneda 5 5 6" xfId="788"/>
    <cellStyle name="Moneda 5 6" xfId="1271"/>
    <cellStyle name="Moneda 5 6 2" xfId="2141"/>
    <cellStyle name="Moneda 5 6 2 2" xfId="5787"/>
    <cellStyle name="Moneda 5 6 3" xfId="2151"/>
    <cellStyle name="Moneda 5 6 4" xfId="2115"/>
    <cellStyle name="Moneda 5 7" xfId="6309"/>
    <cellStyle name="Moneda 6" xfId="61"/>
    <cellStyle name="Moneda 6 10" xfId="4595"/>
    <cellStyle name="Moneda 6 2" xfId="166"/>
    <cellStyle name="Moneda 6 2 2" xfId="272"/>
    <cellStyle name="Moneda 6 2 2 2" xfId="431"/>
    <cellStyle name="Moneda 6 2 2 2 2" xfId="1213"/>
    <cellStyle name="Moneda 6 2 2 2 2 2" xfId="2052"/>
    <cellStyle name="Moneda 6 2 2 2 3" xfId="1653"/>
    <cellStyle name="Moneda 6 2 2 2 3 2" xfId="6233"/>
    <cellStyle name="Moneda 6 2 2 2 4" xfId="5235"/>
    <cellStyle name="Moneda 6 2 2 3" xfId="790"/>
    <cellStyle name="Moneda 6 2 2 3 2" xfId="5528"/>
    <cellStyle name="Moneda 6 2 2 4" xfId="976"/>
    <cellStyle name="Moneda 6 2 2 4 2" xfId="1816"/>
    <cellStyle name="Moneda 6 2 2 5" xfId="1478"/>
    <cellStyle name="Moneda 6 2 2 6" xfId="4774"/>
    <cellStyle name="Moneda 6 2 3" xfId="432"/>
    <cellStyle name="Moneda 6 2 3 2" xfId="4539"/>
    <cellStyle name="Moneda 6 2 3 2 2" xfId="5728"/>
    <cellStyle name="Moneda 6 2 3 2 3" xfId="5358"/>
    <cellStyle name="Moneda 6 2 3 3" xfId="4874"/>
    <cellStyle name="Moneda 6 2 3 3 2" xfId="5596"/>
    <cellStyle name="Moneda 6 2 3 4" xfId="4967"/>
    <cellStyle name="Moneda 6 2 3 5" xfId="4458"/>
    <cellStyle name="Moneda 6 2 3 6" xfId="5858"/>
    <cellStyle name="Moneda 6 2 3 7" xfId="570"/>
    <cellStyle name="Moneda 6 2 4" xfId="791"/>
    <cellStyle name="Moneda 6 2 4 2" xfId="1214"/>
    <cellStyle name="Moneda 6 2 4 2 2" xfId="2053"/>
    <cellStyle name="Moneda 6 2 4 3" xfId="1654"/>
    <cellStyle name="Moneda 6 2 4 4" xfId="5419"/>
    <cellStyle name="Moneda 6 2 4 5" xfId="4480"/>
    <cellStyle name="Moneda 6 2 5" xfId="789"/>
    <cellStyle name="Moneda 6 2 5 2" xfId="4834"/>
    <cellStyle name="Moneda 6 2 5 2 2" xfId="5674"/>
    <cellStyle name="Moneda 6 2 5 3" xfId="5131"/>
    <cellStyle name="Moneda 6 2 5 4" xfId="4518"/>
    <cellStyle name="Moneda 6 2 6" xfId="1358"/>
    <cellStyle name="Moneda 6 2 7" xfId="4639"/>
    <cellStyle name="Moneda 6 2 8" xfId="5840"/>
    <cellStyle name="Moneda 6 2 9" xfId="536"/>
    <cellStyle name="Moneda 6 3" xfId="167"/>
    <cellStyle name="Moneda 6 3 2" xfId="433"/>
    <cellStyle name="Moneda 6 3 2 2" xfId="794"/>
    <cellStyle name="Moneda 6 3 2 2 2" xfId="1215"/>
    <cellStyle name="Moneda 6 3 2 2 2 2" xfId="2054"/>
    <cellStyle name="Moneda 6 3 2 2 3" xfId="1655"/>
    <cellStyle name="Moneda 6 3 2 2 4" xfId="5234"/>
    <cellStyle name="Moneda 6 3 2 3" xfId="793"/>
    <cellStyle name="Moneda 6 3 2 3 2" xfId="5527"/>
    <cellStyle name="Moneda 6 3 2 4" xfId="1089"/>
    <cellStyle name="Moneda 6 3 2 4 2" xfId="1929"/>
    <cellStyle name="Moneda 6 3 2 5" xfId="1477"/>
    <cellStyle name="Moneda 6 3 2 6" xfId="4773"/>
    <cellStyle name="Moneda 6 3 3" xfId="434"/>
    <cellStyle name="Moneda 6 3 3 2" xfId="1216"/>
    <cellStyle name="Moneda 6 3 3 2 2" xfId="2055"/>
    <cellStyle name="Moneda 6 3 3 2 3" xfId="5357"/>
    <cellStyle name="Moneda 6 3 3 3" xfId="1656"/>
    <cellStyle name="Moneda 6 3 3 3 2" xfId="6149"/>
    <cellStyle name="Moneda 6 3 3 4" xfId="4966"/>
    <cellStyle name="Moneda 6 3 4" xfId="792"/>
    <cellStyle name="Moneda 6 3 4 2" xfId="6123"/>
    <cellStyle name="Moneda 6 3 4 3" xfId="6278"/>
    <cellStyle name="Moneda 6 3 5" xfId="975"/>
    <cellStyle name="Moneda 6 3 5 2" xfId="1815"/>
    <cellStyle name="Moneda 6 3 5 3" xfId="5130"/>
    <cellStyle name="Moneda 6 3 6" xfId="1357"/>
    <cellStyle name="Moneda 6 3 7" xfId="4638"/>
    <cellStyle name="Moneda 6 4" xfId="435"/>
    <cellStyle name="Moneda 6 4 2" xfId="5811"/>
    <cellStyle name="Moneda 6 4 2 2" xfId="6265"/>
    <cellStyle name="Moneda 6 4 3" xfId="5849"/>
    <cellStyle name="Moneda 6 4 3 2" xfId="6077"/>
    <cellStyle name="Moneda 6 4 3 3" xfId="6279"/>
    <cellStyle name="Moneda 6 4 4" xfId="5914"/>
    <cellStyle name="Moneda 6 4 5" xfId="551"/>
    <cellStyle name="Moneda 6 5" xfId="436"/>
    <cellStyle name="Moneda 6 5 2" xfId="796"/>
    <cellStyle name="Moneda 6 5 2 2" xfId="1217"/>
    <cellStyle name="Moneda 6 5 2 2 2" xfId="2056"/>
    <cellStyle name="Moneda 6 5 2 3" xfId="1657"/>
    <cellStyle name="Moneda 6 5 2 4" xfId="5191"/>
    <cellStyle name="Moneda 6 5 3" xfId="795"/>
    <cellStyle name="Moneda 6 5 3 2" xfId="5499"/>
    <cellStyle name="Moneda 6 5 4" xfId="1047"/>
    <cellStyle name="Moneda 6 5 4 2" xfId="1887"/>
    <cellStyle name="Moneda 6 5 5" xfId="1435"/>
    <cellStyle name="Moneda 6 5 6" xfId="4731"/>
    <cellStyle name="Moneda 6 6" xfId="797"/>
    <cellStyle name="Moneda 6 6 2" xfId="798"/>
    <cellStyle name="Moneda 6 6 2 2" xfId="1218"/>
    <cellStyle name="Moneda 6 6 2 2 2" xfId="2057"/>
    <cellStyle name="Moneda 6 6 2 3" xfId="1659"/>
    <cellStyle name="Moneda 6 6 2 4" xfId="5314"/>
    <cellStyle name="Moneda 6 6 3" xfId="1658"/>
    <cellStyle name="Moneda 6 6 3 2" xfId="5580"/>
    <cellStyle name="Moneda 6 6 4" xfId="1316"/>
    <cellStyle name="Moneda 6 6 5" xfId="4823"/>
    <cellStyle name="Moneda 6 6 6" xfId="4923"/>
    <cellStyle name="Moneda 6 7" xfId="933"/>
    <cellStyle name="Moneda 6 7 2" xfId="1773"/>
    <cellStyle name="Moneda 6 7 3" xfId="5418"/>
    <cellStyle name="Moneda 6 7 4" xfId="4489"/>
    <cellStyle name="Moneda 6 8" xfId="4510"/>
    <cellStyle name="Moneda 6 8 2" xfId="5667"/>
    <cellStyle name="Moneda 6 8 3" xfId="5098"/>
    <cellStyle name="Moneda 6 9" xfId="5465"/>
    <cellStyle name="Moneda 7" xfId="168"/>
    <cellStyle name="Moneda 7 10" xfId="1285"/>
    <cellStyle name="Moneda 7 11" xfId="5835"/>
    <cellStyle name="Moneda 7 12" xfId="529"/>
    <cellStyle name="Moneda 7 2" xfId="273"/>
    <cellStyle name="Moneda 7 2 10" xfId="539"/>
    <cellStyle name="Moneda 7 2 2" xfId="573"/>
    <cellStyle name="Moneda 7 2 2 2" xfId="802"/>
    <cellStyle name="Moneda 7 2 2 2 2" xfId="1219"/>
    <cellStyle name="Moneda 7 2 2 2 2 2" xfId="2058"/>
    <cellStyle name="Moneda 7 2 2 2 3" xfId="1660"/>
    <cellStyle name="Moneda 7 2 2 2 4" xfId="5258"/>
    <cellStyle name="Moneda 7 2 2 3" xfId="801"/>
    <cellStyle name="Moneda 7 2 2 3 2" xfId="5536"/>
    <cellStyle name="Moneda 7 2 2 4" xfId="1052"/>
    <cellStyle name="Moneda 7 2 2 4 2" xfId="1892"/>
    <cellStyle name="Moneda 7 2 2 5" xfId="1440"/>
    <cellStyle name="Moneda 7 2 2 6" xfId="4797"/>
    <cellStyle name="Moneda 7 2 3" xfId="803"/>
    <cellStyle name="Moneda 7 2 3 2" xfId="1220"/>
    <cellStyle name="Moneda 7 2 3 2 2" xfId="2059"/>
    <cellStyle name="Moneda 7 2 3 2 3" xfId="5381"/>
    <cellStyle name="Moneda 7 2 3 3" xfId="1661"/>
    <cellStyle name="Moneda 7 2 3 4" xfId="4990"/>
    <cellStyle name="Moneda 7 2 4" xfId="800"/>
    <cellStyle name="Moneda 7 2 5" xfId="938"/>
    <cellStyle name="Moneda 7 2 5 2" xfId="1778"/>
    <cellStyle name="Moneda 7 2 5 3" xfId="5140"/>
    <cellStyle name="Moneda 7 2 6" xfId="1381"/>
    <cellStyle name="Moneda 7 2 7" xfId="4662"/>
    <cellStyle name="Moneda 7 2 8" xfId="5790"/>
    <cellStyle name="Moneda 7 2 9" xfId="5843"/>
    <cellStyle name="Moneda 7 3" xfId="553"/>
    <cellStyle name="Moneda 7 3 2" xfId="585"/>
    <cellStyle name="Moneda 7 3 2 2" xfId="806"/>
    <cellStyle name="Moneda 7 3 2 2 2" xfId="1221"/>
    <cellStyle name="Moneda 7 3 2 2 2 2" xfId="2060"/>
    <cellStyle name="Moneda 7 3 2 2 3" xfId="1662"/>
    <cellStyle name="Moneda 7 3 2 2 4" xfId="5268"/>
    <cellStyle name="Moneda 7 3 2 3" xfId="805"/>
    <cellStyle name="Moneda 7 3 2 3 2" xfId="5544"/>
    <cellStyle name="Moneda 7 3 2 4" xfId="1109"/>
    <cellStyle name="Moneda 7 3 2 4 2" xfId="1949"/>
    <cellStyle name="Moneda 7 3 2 5" xfId="1504"/>
    <cellStyle name="Moneda 7 3 2 6" xfId="4807"/>
    <cellStyle name="Moneda 7 3 3" xfId="807"/>
    <cellStyle name="Moneda 7 3 3 2" xfId="1222"/>
    <cellStyle name="Moneda 7 3 3 2 2" xfId="2061"/>
    <cellStyle name="Moneda 7 3 3 2 3" xfId="5391"/>
    <cellStyle name="Moneda 7 3 3 3" xfId="1663"/>
    <cellStyle name="Moneda 7 3 3 4" xfId="5000"/>
    <cellStyle name="Moneda 7 3 4" xfId="804"/>
    <cellStyle name="Moneda 7 3 5" xfId="1003"/>
    <cellStyle name="Moneda 7 3 5 2" xfId="1843"/>
    <cellStyle name="Moneda 7 3 5 3" xfId="5148"/>
    <cellStyle name="Moneda 7 3 6" xfId="1391"/>
    <cellStyle name="Moneda 7 3 7" xfId="4672"/>
    <cellStyle name="Moneda 7 4" xfId="543"/>
    <cellStyle name="Moneda 7 5" xfId="565"/>
    <cellStyle name="Moneda 7 6" xfId="808"/>
    <cellStyle name="Moneda 7 7" xfId="809"/>
    <cellStyle name="Moneda 7 7 2" xfId="810"/>
    <cellStyle name="Moneda 7 7 3" xfId="811"/>
    <cellStyle name="Moneda 7 8" xfId="812"/>
    <cellStyle name="Moneda 7 8 2" xfId="1224"/>
    <cellStyle name="Moneda 7 8 2 2" xfId="2062"/>
    <cellStyle name="Moneda 7 8 3" xfId="1664"/>
    <cellStyle name="Moneda 7 9" xfId="799"/>
    <cellStyle name="Moneda 8" xfId="169"/>
    <cellStyle name="Moneda 8 2" xfId="814"/>
    <cellStyle name="Moneda 8 3" xfId="815"/>
    <cellStyle name="Moneda 8 3 2" xfId="1225"/>
    <cellStyle name="Moneda 8 3 2 2" xfId="2063"/>
    <cellStyle name="Moneda 8 3 3" xfId="1665"/>
    <cellStyle name="Moneda 8 4" xfId="813"/>
    <cellStyle name="Moneda 8 5" xfId="1303"/>
    <cellStyle name="Moneda 9" xfId="170"/>
    <cellStyle name="Moneda 9 2" xfId="437"/>
    <cellStyle name="Moneda 9 2 2" xfId="818"/>
    <cellStyle name="Moneda 9 2 2 2" xfId="1226"/>
    <cellStyle name="Moneda 9 2 2 2 2" xfId="2064"/>
    <cellStyle name="Moneda 9 2 2 3" xfId="1666"/>
    <cellStyle name="Moneda 9 2 2 4" xfId="5213"/>
    <cellStyle name="Moneda 9 2 3" xfId="817"/>
    <cellStyle name="Moneda 9 2 3 2" xfId="5506"/>
    <cellStyle name="Moneda 9 2 4" xfId="1070"/>
    <cellStyle name="Moneda 9 2 4 2" xfId="1910"/>
    <cellStyle name="Moneda 9 2 5" xfId="1458"/>
    <cellStyle name="Moneda 9 2 6" xfId="4752"/>
    <cellStyle name="Moneda 9 3" xfId="438"/>
    <cellStyle name="Moneda 9 3 2" xfId="1227"/>
    <cellStyle name="Moneda 9 3 2 2" xfId="2065"/>
    <cellStyle name="Moneda 9 3 2 3" xfId="5336"/>
    <cellStyle name="Moneda 9 3 3" xfId="1667"/>
    <cellStyle name="Moneda 9 3 3 2" xfId="6093"/>
    <cellStyle name="Moneda 9 3 4" xfId="4945"/>
    <cellStyle name="Moneda 9 4" xfId="816"/>
    <cellStyle name="Moneda 9 4 2" xfId="6040"/>
    <cellStyle name="Moneda 9 4 3" xfId="5982"/>
    <cellStyle name="Moneda 9 5" xfId="956"/>
    <cellStyle name="Moneda 9 5 2" xfId="1796"/>
    <cellStyle name="Moneda 9 5 3" xfId="5105"/>
    <cellStyle name="Moneda 9 6" xfId="1336"/>
    <cellStyle name="Moneda 9 7" xfId="4617"/>
    <cellStyle name="Neutral" xfId="8" builtinId="28" customBuiltin="1"/>
    <cellStyle name="Normal" xfId="0" builtinId="0"/>
    <cellStyle name="Normal 10" xfId="60"/>
    <cellStyle name="Normal 10 10" xfId="4596"/>
    <cellStyle name="Normal 10 2" xfId="171"/>
    <cellStyle name="Normal 10 2 2" xfId="274"/>
    <cellStyle name="Normal 10 2 2 2" xfId="439"/>
    <cellStyle name="Normal 10 2 2 2 2" xfId="1668"/>
    <cellStyle name="Normal 10 2 2 2 2 2" xfId="5926"/>
    <cellStyle name="Normal 10 2 2 2 3" xfId="5439"/>
    <cellStyle name="Normal 10 2 2 2 3 2" xfId="6161"/>
    <cellStyle name="Normal 10 2 2 2 4" xfId="5236"/>
    <cellStyle name="Normal 10 2 2 3" xfId="977"/>
    <cellStyle name="Normal 10 2 2 3 2" xfId="1817"/>
    <cellStyle name="Normal 10 2 2 3 3" xfId="4861"/>
    <cellStyle name="Normal 10 2 2 4" xfId="1479"/>
    <cellStyle name="Normal 10 2 2 4 2" xfId="5943"/>
    <cellStyle name="Normal 10 2 2 5" xfId="4775"/>
    <cellStyle name="Normal 10 2 3" xfId="440"/>
    <cellStyle name="Normal 10 2 3 2" xfId="5813"/>
    <cellStyle name="Normal 10 2 3 2 2" xfId="5899"/>
    <cellStyle name="Normal 10 2 3 3" xfId="5855"/>
    <cellStyle name="Normal 10 2 3 3 2" xfId="6015"/>
    <cellStyle name="Normal 10 2 3 3 3" xfId="6275"/>
    <cellStyle name="Normal 10 2 3 4" xfId="5947"/>
    <cellStyle name="Normal 10 2 3 5" xfId="567"/>
    <cellStyle name="Normal 10 2 4" xfId="819"/>
    <cellStyle name="Normal 10 2 4 2" xfId="1228"/>
    <cellStyle name="Normal 10 2 4 2 2" xfId="2066"/>
    <cellStyle name="Normal 10 2 4 2 3" xfId="5359"/>
    <cellStyle name="Normal 10 2 4 3" xfId="1359"/>
    <cellStyle name="Normal 10 2 4 4" xfId="5437"/>
    <cellStyle name="Normal 10 2 4 5" xfId="4968"/>
    <cellStyle name="Normal 10 2 5" xfId="2167"/>
    <cellStyle name="Normal 10 2 5 2" xfId="5653"/>
    <cellStyle name="Normal 10 2 5 3" xfId="5438"/>
    <cellStyle name="Normal 10 2 5 4" xfId="5061"/>
    <cellStyle name="Normal 10 2 6" xfId="5469"/>
    <cellStyle name="Normal 10 2 7" xfId="4640"/>
    <cellStyle name="Normal 10 2 8" xfId="5837"/>
    <cellStyle name="Normal 10 2 9" xfId="531"/>
    <cellStyle name="Normal 10 3" xfId="172"/>
    <cellStyle name="Normal 10 3 2" xfId="173"/>
    <cellStyle name="Normal 10 3 3" xfId="275"/>
    <cellStyle name="Normal 10 4" xfId="174"/>
    <cellStyle name="Normal 10 4 2" xfId="276"/>
    <cellStyle name="Normal 10 5" xfId="175"/>
    <cellStyle name="Normal 10 6" xfId="441"/>
    <cellStyle name="Normal 10 6 2" xfId="887"/>
    <cellStyle name="Normal 10 6 2 2" xfId="1669"/>
    <cellStyle name="Normal 10 6 2 3" xfId="5192"/>
    <cellStyle name="Normal 10 6 3" xfId="1048"/>
    <cellStyle name="Normal 10 6 3 2" xfId="1888"/>
    <cellStyle name="Normal 10 6 4" xfId="1436"/>
    <cellStyle name="Normal 10 6 5" xfId="4732"/>
    <cellStyle name="Normal 10 7" xfId="442"/>
    <cellStyle name="Normal 10 7 2" xfId="1229"/>
    <cellStyle name="Normal 10 7 2 2" xfId="2067"/>
    <cellStyle name="Normal 10 7 2 3" xfId="5315"/>
    <cellStyle name="Normal 10 7 3" xfId="1317"/>
    <cellStyle name="Normal 10 7 3 2" xfId="6083"/>
    <cellStyle name="Normal 10 7 4" xfId="4924"/>
    <cellStyle name="Normal 10 8" xfId="934"/>
    <cellStyle name="Normal 10 8 2" xfId="1774"/>
    <cellStyle name="Normal 10 8 3" xfId="5060"/>
    <cellStyle name="Normal 10 9" xfId="5466"/>
    <cellStyle name="Normal 11" xfId="59"/>
    <cellStyle name="Normal 11 2" xfId="176"/>
    <cellStyle name="Normal 11 2 2" xfId="544"/>
    <cellStyle name="Normal 11 2 3" xfId="572"/>
    <cellStyle name="Normal 11 2 3 2" xfId="889"/>
    <cellStyle name="Normal 11 2 3 2 2" xfId="1671"/>
    <cellStyle name="Normal 11 2 3 3" xfId="1051"/>
    <cellStyle name="Normal 11 2 3 3 2" xfId="1891"/>
    <cellStyle name="Normal 11 2 3 4" xfId="1439"/>
    <cellStyle name="Normal 11 2 4" xfId="937"/>
    <cellStyle name="Normal 11 2 4 2" xfId="1777"/>
    <cellStyle name="Normal 11 2 5" xfId="5842"/>
    <cellStyle name="Normal 11 2 6" xfId="538"/>
    <cellStyle name="Normal 11 3" xfId="443"/>
    <cellStyle name="Normal 11 3 2" xfId="579"/>
    <cellStyle name="Normal 11 3 2 2" xfId="891"/>
    <cellStyle name="Normal 11 3 2 2 2" xfId="1673"/>
    <cellStyle name="Normal 11 3 2 2 3" xfId="5257"/>
    <cellStyle name="Normal 11 3 2 3" xfId="1099"/>
    <cellStyle name="Normal 11 3 2 3 2" xfId="1939"/>
    <cellStyle name="Normal 11 3 2 4" xfId="1494"/>
    <cellStyle name="Normal 11 3 2 5" xfId="4796"/>
    <cellStyle name="Normal 11 3 3" xfId="890"/>
    <cellStyle name="Normal 11 3 3 2" xfId="1672"/>
    <cellStyle name="Normal 11 3 3 2 2" xfId="5742"/>
    <cellStyle name="Normal 11 3 3 2 3" xfId="5380"/>
    <cellStyle name="Normal 11 3 3 3" xfId="5610"/>
    <cellStyle name="Normal 11 3 3 4" xfId="4989"/>
    <cellStyle name="Normal 11 3 4" xfId="993"/>
    <cellStyle name="Normal 11 3 4 2" xfId="1833"/>
    <cellStyle name="Normal 11 3 4 3" xfId="5063"/>
    <cellStyle name="Normal 11 3 5" xfId="1380"/>
    <cellStyle name="Normal 11 3 6" xfId="4661"/>
    <cellStyle name="Normal 11 4" xfId="444"/>
    <cellStyle name="Normal 11 4 2" xfId="584"/>
    <cellStyle name="Normal 11 4 2 2" xfId="893"/>
    <cellStyle name="Normal 11 4 2 2 2" xfId="1675"/>
    <cellStyle name="Normal 11 4 2 2 3" xfId="5267"/>
    <cellStyle name="Normal 11 4 2 3" xfId="1108"/>
    <cellStyle name="Normal 11 4 2 3 2" xfId="1948"/>
    <cellStyle name="Normal 11 4 2 4" xfId="1503"/>
    <cellStyle name="Normal 11 4 2 5" xfId="4806"/>
    <cellStyle name="Normal 11 4 3" xfId="892"/>
    <cellStyle name="Normal 11 4 3 2" xfId="1674"/>
    <cellStyle name="Normal 11 4 3 2 2" xfId="5744"/>
    <cellStyle name="Normal 11 4 3 2 3" xfId="5390"/>
    <cellStyle name="Normal 11 4 3 3" xfId="5612"/>
    <cellStyle name="Normal 11 4 3 4" xfId="4999"/>
    <cellStyle name="Normal 11 4 4" xfId="1002"/>
    <cellStyle name="Normal 11 4 4 2" xfId="1842"/>
    <cellStyle name="Normal 11 4 4 3" xfId="5064"/>
    <cellStyle name="Normal 11 4 5" xfId="1390"/>
    <cellStyle name="Normal 11 4 6" xfId="4671"/>
    <cellStyle name="Normal 11 5" xfId="888"/>
    <cellStyle name="Normal 11 5 2" xfId="1670"/>
    <cellStyle name="Normal 11 5 2 2" xfId="5684"/>
    <cellStyle name="Normal 11 5 2 3" xfId="5195"/>
    <cellStyle name="Normal 11 5 3" xfId="5501"/>
    <cellStyle name="Normal 11 5 4" xfId="4734"/>
    <cellStyle name="Normal 11 6" xfId="1284"/>
    <cellStyle name="Normal 11 6 2" xfId="4538"/>
    <cellStyle name="Normal 11 6 2 2" xfId="5714"/>
    <cellStyle name="Normal 11 6 2 3" xfId="5318"/>
    <cellStyle name="Normal 11 6 3" xfId="5581"/>
    <cellStyle name="Normal 11 6 4" xfId="4927"/>
    <cellStyle name="Normal 11 7" xfId="4502"/>
    <cellStyle name="Normal 11 7 2" xfId="5654"/>
    <cellStyle name="Normal 11 7 3" xfId="5062"/>
    <cellStyle name="Normal 11 8" xfId="5468"/>
    <cellStyle name="Normal 11 9" xfId="4599"/>
    <cellStyle name="Normal 12" xfId="177"/>
    <cellStyle name="Normal 12 2" xfId="277"/>
    <cellStyle name="Normal 12 2 2" xfId="445"/>
    <cellStyle name="Normal 12 2 2 2" xfId="1676"/>
    <cellStyle name="Normal 12 2 2 2 2" xfId="6182"/>
    <cellStyle name="Normal 12 2 2 3" xfId="5237"/>
    <cellStyle name="Normal 12 2 2 3 2" xfId="6104"/>
    <cellStyle name="Normal 12 2 2 4" xfId="5989"/>
    <cellStyle name="Normal 12 2 3" xfId="978"/>
    <cellStyle name="Normal 12 2 3 2" xfId="1818"/>
    <cellStyle name="Normal 12 2 4" xfId="1480"/>
    <cellStyle name="Normal 12 2 4 2" xfId="6058"/>
    <cellStyle name="Normal 12 2 5" xfId="4776"/>
    <cellStyle name="Normal 12 3" xfId="446"/>
    <cellStyle name="Normal 12 3 2" xfId="595"/>
    <cellStyle name="Normal 12 3 2 2" xfId="4830"/>
    <cellStyle name="Normal 12 3 2 2 2" xfId="5729"/>
    <cellStyle name="Normal 12 3 2 3" xfId="5360"/>
    <cellStyle name="Normal 12 3 2 4" xfId="4540"/>
    <cellStyle name="Normal 12 3 3" xfId="4698"/>
    <cellStyle name="Normal 12 3 3 2" xfId="5597"/>
    <cellStyle name="Normal 12 3 4" xfId="4969"/>
    <cellStyle name="Normal 12 3 5" xfId="4460"/>
    <cellStyle name="Normal 12 3 6" xfId="5856"/>
    <cellStyle name="Normal 12 3 7" xfId="568"/>
    <cellStyle name="Normal 12 4" xfId="820"/>
    <cellStyle name="Normal 12 4 2" xfId="1230"/>
    <cellStyle name="Normal 12 4 2 2" xfId="2068"/>
    <cellStyle name="Normal 12 4 3" xfId="1360"/>
    <cellStyle name="Normal 12 4 4" xfId="5065"/>
    <cellStyle name="Normal 12 5" xfId="821"/>
    <cellStyle name="Normal 12 5 2" xfId="5470"/>
    <cellStyle name="Normal 12 6" xfId="1286"/>
    <cellStyle name="Normal 12 6 2" xfId="5764"/>
    <cellStyle name="Normal 12 6 3" xfId="2169"/>
    <cellStyle name="Normal 12 7" xfId="4641"/>
    <cellStyle name="Normal 12 8" xfId="5838"/>
    <cellStyle name="Normal 12 9" xfId="532"/>
    <cellStyle name="Normal 13" xfId="178"/>
    <cellStyle name="Normal 13 2" xfId="447"/>
    <cellStyle name="Normal 13 2 2" xfId="894"/>
    <cellStyle name="Normal 13 2 2 2" xfId="1678"/>
    <cellStyle name="Normal 13 2 2 3" xfId="5211"/>
    <cellStyle name="Normal 13 2 3" xfId="1068"/>
    <cellStyle name="Normal 13 2 3 2" xfId="1908"/>
    <cellStyle name="Normal 13 2 4" xfId="1456"/>
    <cellStyle name="Normal 13 2 5" xfId="4750"/>
    <cellStyle name="Normal 13 3" xfId="448"/>
    <cellStyle name="Normal 13 3 2" xfId="1677"/>
    <cellStyle name="Normal 13 3 2 2" xfId="5727"/>
    <cellStyle name="Normal 13 3 2 3" xfId="5334"/>
    <cellStyle name="Normal 13 3 3" xfId="5595"/>
    <cellStyle name="Normal 13 3 3 2" xfId="6150"/>
    <cellStyle name="Normal 13 3 4" xfId="4943"/>
    <cellStyle name="Normal 13 4" xfId="954"/>
    <cellStyle name="Normal 13 4 2" xfId="1794"/>
    <cellStyle name="Normal 13 4 3" xfId="5066"/>
    <cellStyle name="Normal 13 5" xfId="1302"/>
    <cellStyle name="Normal 13 5 2" xfId="5877"/>
    <cellStyle name="Normal 13 6" xfId="4615"/>
    <cellStyle name="Normal 14" xfId="55"/>
    <cellStyle name="Normal 14 2" xfId="449"/>
    <cellStyle name="Normal 14 2 2" xfId="5814"/>
    <cellStyle name="Normal 14 2 2 2" xfId="5963"/>
    <cellStyle name="Normal 14 2 3" xfId="5865"/>
    <cellStyle name="Normal 14 2 3 2" xfId="6208"/>
    <cellStyle name="Normal 14 2 3 3" xfId="6113"/>
    <cellStyle name="Normal 14 2 4" xfId="6297"/>
    <cellStyle name="Normal 14 2 5" xfId="578"/>
    <cellStyle name="Normal 14 3" xfId="450"/>
    <cellStyle name="Normal 14 3 2" xfId="5425"/>
    <cellStyle name="Normal 14 3 2 2" xfId="6046"/>
    <cellStyle name="Normal 14 3 2 3" xfId="6261"/>
    <cellStyle name="Normal 14 3 3" xfId="5139"/>
    <cellStyle name="Normal 14 3 3 2" xfId="6082"/>
    <cellStyle name="Normal 14 3 3 3" xfId="5961"/>
    <cellStyle name="Normal 14 3 4" xfId="5815"/>
    <cellStyle name="Normal 14 3 5" xfId="6242"/>
    <cellStyle name="Normal 14 3 6" xfId="4519"/>
    <cellStyle name="Normal 14 4" xfId="5780"/>
    <cellStyle name="Normal 14 4 2" xfId="5959"/>
    <cellStyle name="Normal 14 5" xfId="5846"/>
    <cellStyle name="Normal 14 5 2" xfId="6191"/>
    <cellStyle name="Normal 14 5 3" xfId="6111"/>
    <cellStyle name="Normal 14 6" xfId="6237"/>
    <cellStyle name="Normal 14 7" xfId="546"/>
    <cellStyle name="Normal 15" xfId="179"/>
    <cellStyle name="Normal 15 2" xfId="451"/>
    <cellStyle name="Normal 15 2 2" xfId="452"/>
    <cellStyle name="Normal 15 2 2 2" xfId="5817"/>
    <cellStyle name="Normal 15 2 2 3" xfId="5946"/>
    <cellStyle name="Normal 15 2 2 4" xfId="1679"/>
    <cellStyle name="Normal 15 2 3" xfId="5159"/>
    <cellStyle name="Normal 15 2 3 2" xfId="5906"/>
    <cellStyle name="Normal 15 2 4" xfId="5816"/>
    <cellStyle name="Normal 15 2 5" xfId="5894"/>
    <cellStyle name="Normal 15 2 6" xfId="895"/>
    <cellStyle name="Normal 15 3" xfId="453"/>
    <cellStyle name="Normal 15 3 2" xfId="1852"/>
    <cellStyle name="Normal 15 3 3" xfId="5818"/>
    <cellStyle name="Normal 15 3 4" xfId="5901"/>
    <cellStyle name="Normal 15 3 5" xfId="1012"/>
    <cellStyle name="Normal 15 4" xfId="454"/>
    <cellStyle name="Normal 15 4 2" xfId="5819"/>
    <cellStyle name="Normal 15 4 3" xfId="5927"/>
    <cellStyle name="Normal 15 4 4" xfId="1400"/>
    <cellStyle name="Normal 15 5" xfId="4703"/>
    <cellStyle name="Normal 15 6" xfId="5784"/>
    <cellStyle name="Normal 15 7" xfId="5851"/>
    <cellStyle name="Normal 15 8" xfId="555"/>
    <cellStyle name="Normal 16" xfId="54"/>
    <cellStyle name="Normal 16 2" xfId="455"/>
    <cellStyle name="Normal 16 2 2" xfId="5686"/>
    <cellStyle name="Normal 16 2 3" xfId="5278"/>
    <cellStyle name="Normal 16 2 4" xfId="5820"/>
    <cellStyle name="Normal 16 2 5" xfId="6245"/>
    <cellStyle name="Normal 16 2 6" xfId="4528"/>
    <cellStyle name="Normal 16 3" xfId="456"/>
    <cellStyle name="Normal 16 3 2" xfId="5552"/>
    <cellStyle name="Normal 16 3 2 2" xfId="6004"/>
    <cellStyle name="Normal 16 3 3" xfId="6267"/>
    <cellStyle name="Normal 16 3 3 2" xfId="6269"/>
    <cellStyle name="Normal 16 3 4" xfId="4875"/>
    <cellStyle name="Normal 16 4" xfId="4887"/>
    <cellStyle name="Normal 16 5" xfId="4447"/>
    <cellStyle name="Normal 16 6" xfId="5779"/>
    <cellStyle name="Normal 16 7" xfId="5864"/>
    <cellStyle name="Normal 16 8" xfId="577"/>
    <cellStyle name="Normal 17" xfId="180"/>
    <cellStyle name="Normal 17 2" xfId="896"/>
    <cellStyle name="Normal 17 2 2" xfId="5628"/>
    <cellStyle name="Normal 17 3" xfId="1513"/>
    <cellStyle name="Normal 17 4" xfId="868"/>
    <cellStyle name="Normal 17 5" xfId="5023"/>
    <cellStyle name="Normal 18" xfId="293"/>
    <cellStyle name="Normal 18 2" xfId="457"/>
    <cellStyle name="Normal 18 2 2" xfId="5821"/>
    <cellStyle name="Normal 18 2 3" xfId="5920"/>
    <cellStyle name="Normal 18 2 4" xfId="1264"/>
    <cellStyle name="Normal 18 3" xfId="458"/>
    <cellStyle name="Normal 18 3 2" xfId="6305"/>
    <cellStyle name="Normal 18 3 2 2" xfId="6071"/>
    <cellStyle name="Normal 18 3 3" xfId="6109"/>
    <cellStyle name="Normal 18 4" xfId="871"/>
    <cellStyle name="Normal 18 5" xfId="5794"/>
    <cellStyle name="Normal 18 6" xfId="5892"/>
    <cellStyle name="Normal 18 7" xfId="867"/>
    <cellStyle name="Normal 19" xfId="459"/>
    <cellStyle name="Normal 19 2" xfId="1518"/>
    <cellStyle name="Normal 19 2 2" xfId="6274"/>
    <cellStyle name="Normal 19 3" xfId="6108"/>
    <cellStyle name="Normal 19 3 2" xfId="6139"/>
    <cellStyle name="Normal 19 4" xfId="5979"/>
    <cellStyle name="Normal 19 5" xfId="6318"/>
    <cellStyle name="Normal 2" xfId="48"/>
    <cellStyle name="Normal 2 10" xfId="2166"/>
    <cellStyle name="Normal 2 100" xfId="3288"/>
    <cellStyle name="Normal 2 100 2" xfId="4407"/>
    <cellStyle name="Normal 2 101" xfId="3289"/>
    <cellStyle name="Normal 2 101 2" xfId="4408"/>
    <cellStyle name="Normal 2 102" xfId="3290"/>
    <cellStyle name="Normal 2 102 2" xfId="4409"/>
    <cellStyle name="Normal 2 103" xfId="3291"/>
    <cellStyle name="Normal 2 103 2" xfId="4410"/>
    <cellStyle name="Normal 2 104" xfId="3292"/>
    <cellStyle name="Normal 2 104 2" xfId="4411"/>
    <cellStyle name="Normal 2 105" xfId="3293"/>
    <cellStyle name="Normal 2 105 2" xfId="4412"/>
    <cellStyle name="Normal 2 106" xfId="3294"/>
    <cellStyle name="Normal 2 106 2" xfId="4413"/>
    <cellStyle name="Normal 2 107" xfId="3295"/>
    <cellStyle name="Normal 2 107 2" xfId="4414"/>
    <cellStyle name="Normal 2 108" xfId="3296"/>
    <cellStyle name="Normal 2 108 2" xfId="4415"/>
    <cellStyle name="Normal 2 109" xfId="3297"/>
    <cellStyle name="Normal 2 109 2" xfId="4416"/>
    <cellStyle name="Normal 2 11" xfId="3298"/>
    <cellStyle name="Normal 2 110" xfId="3299"/>
    <cellStyle name="Normal 2 110 2" xfId="4417"/>
    <cellStyle name="Normal 2 111" xfId="3300"/>
    <cellStyle name="Normal 2 111 2" xfId="4418"/>
    <cellStyle name="Normal 2 112" xfId="3301"/>
    <cellStyle name="Normal 2 112 2" xfId="4419"/>
    <cellStyle name="Normal 2 113" xfId="3302"/>
    <cellStyle name="Normal 2 113 2" xfId="4420"/>
    <cellStyle name="Normal 2 114" xfId="3303"/>
    <cellStyle name="Normal 2 114 2" xfId="4421"/>
    <cellStyle name="Normal 2 115" xfId="3304"/>
    <cellStyle name="Normal 2 115 2" xfId="4422"/>
    <cellStyle name="Normal 2 116" xfId="3305"/>
    <cellStyle name="Normal 2 116 2" xfId="4423"/>
    <cellStyle name="Normal 2 117" xfId="3306"/>
    <cellStyle name="Normal 2 117 2" xfId="4424"/>
    <cellStyle name="Normal 2 118" xfId="3307"/>
    <cellStyle name="Normal 2 118 2" xfId="4425"/>
    <cellStyle name="Normal 2 119" xfId="3308"/>
    <cellStyle name="Normal 2 119 2" xfId="4426"/>
    <cellStyle name="Normal 2 12" xfId="3309"/>
    <cellStyle name="Normal 2 120" xfId="3310"/>
    <cellStyle name="Normal 2 120 2" xfId="4427"/>
    <cellStyle name="Normal 2 121" xfId="3311"/>
    <cellStyle name="Normal 2 121 2" xfId="4428"/>
    <cellStyle name="Normal 2 122" xfId="3312"/>
    <cellStyle name="Normal 2 122 2" xfId="4429"/>
    <cellStyle name="Normal 2 123" xfId="2168"/>
    <cellStyle name="Normal 2 123 2" xfId="4430"/>
    <cellStyle name="Normal 2 124" xfId="3313"/>
    <cellStyle name="Normal 2 124 2" xfId="4431"/>
    <cellStyle name="Normal 2 125" xfId="181"/>
    <cellStyle name="Normal 2 13" xfId="3314"/>
    <cellStyle name="Normal 2 14" xfId="3315"/>
    <cellStyle name="Normal 2 15" xfId="3316"/>
    <cellStyle name="Normal 2 16" xfId="3317"/>
    <cellStyle name="Normal 2 17" xfId="3318"/>
    <cellStyle name="Normal 2 18" xfId="3319"/>
    <cellStyle name="Normal 2 19" xfId="3320"/>
    <cellStyle name="Normal 2 2" xfId="57"/>
    <cellStyle name="Normal 2 2 10" xfId="3321"/>
    <cellStyle name="Normal 2 2 11" xfId="3322"/>
    <cellStyle name="Normal 2 2 12" xfId="3323"/>
    <cellStyle name="Normal 2 2 13" xfId="3324"/>
    <cellStyle name="Normal 2 2 14" xfId="3325"/>
    <cellStyle name="Normal 2 2 15" xfId="3326"/>
    <cellStyle name="Normal 2 2 16" xfId="3327"/>
    <cellStyle name="Normal 2 2 17" xfId="3328"/>
    <cellStyle name="Normal 2 2 18" xfId="3329"/>
    <cellStyle name="Normal 2 2 19" xfId="3330"/>
    <cellStyle name="Normal 2 2 2" xfId="182"/>
    <cellStyle name="Normal 2 2 2 2" xfId="183"/>
    <cellStyle name="Normal 2 2 2 3" xfId="184"/>
    <cellStyle name="Normal 2 2 2 4" xfId="822"/>
    <cellStyle name="Normal 2 2 2 5" xfId="1251"/>
    <cellStyle name="Normal 2 2 2 5 2" xfId="2138"/>
    <cellStyle name="Normal 2 2 2 5 3" xfId="2152"/>
    <cellStyle name="Normal 2 2 2 5 4" xfId="2116"/>
    <cellStyle name="Normal 2 2 2 5 5" xfId="4883"/>
    <cellStyle name="Normal 2 2 2 5 6" xfId="3331"/>
    <cellStyle name="Normal 2 2 2 6" xfId="3498"/>
    <cellStyle name="Normal 2 2 2 7" xfId="5435"/>
    <cellStyle name="Normal 2 2 20" xfId="3332"/>
    <cellStyle name="Normal 2 2 21" xfId="3333"/>
    <cellStyle name="Normal 2 2 22" xfId="3334"/>
    <cellStyle name="Normal 2 2 23" xfId="3335"/>
    <cellStyle name="Normal 2 2 24" xfId="3336"/>
    <cellStyle name="Normal 2 2 25" xfId="3337"/>
    <cellStyle name="Normal 2 2 26" xfId="3338"/>
    <cellStyle name="Normal 2 2 27" xfId="3339"/>
    <cellStyle name="Normal 2 2 28" xfId="3340"/>
    <cellStyle name="Normal 2 2 29" xfId="3341"/>
    <cellStyle name="Normal 2 2 3" xfId="185"/>
    <cellStyle name="Normal 2 2 3 2" xfId="823"/>
    <cellStyle name="Normal 2 2 3 2 2" xfId="4855"/>
    <cellStyle name="Normal 2 2 3 2 3" xfId="3342"/>
    <cellStyle name="Normal 2 2 3 3" xfId="1269"/>
    <cellStyle name="Normal 2 2 3 3 2" xfId="4877"/>
    <cellStyle name="Normal 2 2 3 3 3" xfId="3501"/>
    <cellStyle name="Normal 2 2 30" xfId="3343"/>
    <cellStyle name="Normal 2 2 31" xfId="3344"/>
    <cellStyle name="Normal 2 2 32" xfId="3345"/>
    <cellStyle name="Normal 2 2 33" xfId="3346"/>
    <cellStyle name="Normal 2 2 34" xfId="3347"/>
    <cellStyle name="Normal 2 2 35" xfId="3348"/>
    <cellStyle name="Normal 2 2 36" xfId="3349"/>
    <cellStyle name="Normal 2 2 37" xfId="3350"/>
    <cellStyle name="Normal 2 2 38" xfId="3496"/>
    <cellStyle name="Normal 2 2 39" xfId="5434"/>
    <cellStyle name="Normal 2 2 4" xfId="186"/>
    <cellStyle name="Normal 2 2 5" xfId="187"/>
    <cellStyle name="Normal 2 2 5 2" xfId="2120"/>
    <cellStyle name="Normal 2 2 5 2 2" xfId="5416"/>
    <cellStyle name="Normal 2 2 5 2 3" xfId="3351"/>
    <cellStyle name="Normal 2 2 5 3" xfId="2122"/>
    <cellStyle name="Normal 2 2 5 3 2" xfId="4840"/>
    <cellStyle name="Normal 2 2 5 3 3" xfId="3512"/>
    <cellStyle name="Normal 2 2 5 4" xfId="2144"/>
    <cellStyle name="Normal 2 2 5 5" xfId="2105"/>
    <cellStyle name="Normal 2 2 5 6" xfId="4826"/>
    <cellStyle name="Normal 2 2 6" xfId="296"/>
    <cellStyle name="Normal 2 2 6 2" xfId="5795"/>
    <cellStyle name="Normal 2 2 6 3" xfId="6112"/>
    <cellStyle name="Normal 2 2 6 4" xfId="3352"/>
    <cellStyle name="Normal 2 2 7" xfId="3353"/>
    <cellStyle name="Normal 2 2 8" xfId="3354"/>
    <cellStyle name="Normal 2 2 9" xfId="3355"/>
    <cellStyle name="Normal 2 20" xfId="3356"/>
    <cellStyle name="Normal 2 21" xfId="3357"/>
    <cellStyle name="Normal 2 22" xfId="3358"/>
    <cellStyle name="Normal 2 23" xfId="3359"/>
    <cellStyle name="Normal 2 24" xfId="3360"/>
    <cellStyle name="Normal 2 25" xfId="3361"/>
    <cellStyle name="Normal 2 26" xfId="3362"/>
    <cellStyle name="Normal 2 27" xfId="3363"/>
    <cellStyle name="Normal 2 28" xfId="3364"/>
    <cellStyle name="Normal 2 29" xfId="3365"/>
    <cellStyle name="Normal 2 3" xfId="188"/>
    <cellStyle name="Normal 2 3 2" xfId="3366"/>
    <cellStyle name="Normal 2 3 3" xfId="3504"/>
    <cellStyle name="Normal 2 30" xfId="3367"/>
    <cellStyle name="Normal 2 31" xfId="3368"/>
    <cellStyle name="Normal 2 32" xfId="3369"/>
    <cellStyle name="Normal 2 33" xfId="3370"/>
    <cellStyle name="Normal 2 34" xfId="3371"/>
    <cellStyle name="Normal 2 35" xfId="3372"/>
    <cellStyle name="Normal 2 36" xfId="3373"/>
    <cellStyle name="Normal 2 37" xfId="3374"/>
    <cellStyle name="Normal 2 38" xfId="3375"/>
    <cellStyle name="Normal 2 39" xfId="3376"/>
    <cellStyle name="Normal 2 4" xfId="189"/>
    <cellStyle name="Normal 2 4 2" xfId="295"/>
    <cellStyle name="Normal 2 40" xfId="3377"/>
    <cellStyle name="Normal 2 41" xfId="1223"/>
    <cellStyle name="Normal 2 42" xfId="3378"/>
    <cellStyle name="Normal 2 43" xfId="3379"/>
    <cellStyle name="Normal 2 44" xfId="3380"/>
    <cellStyle name="Normal 2 45" xfId="3381"/>
    <cellStyle name="Normal 2 46" xfId="3382"/>
    <cellStyle name="Normal 2 47" xfId="3383"/>
    <cellStyle name="Normal 2 48" xfId="3384"/>
    <cellStyle name="Normal 2 49" xfId="3385"/>
    <cellStyle name="Normal 2 5" xfId="190"/>
    <cellStyle name="Normal 2 5 2" xfId="3386"/>
    <cellStyle name="Normal 2 5 3" xfId="3513"/>
    <cellStyle name="Normal 2 50" xfId="3387"/>
    <cellStyle name="Normal 2 51" xfId="3388"/>
    <cellStyle name="Normal 2 52" xfId="3389"/>
    <cellStyle name="Normal 2 53" xfId="3390"/>
    <cellStyle name="Normal 2 54" xfId="3391"/>
    <cellStyle name="Normal 2 55" xfId="3392"/>
    <cellStyle name="Normal 2 56" xfId="3393"/>
    <cellStyle name="Normal 2 57" xfId="3394"/>
    <cellStyle name="Normal 2 58" xfId="3395"/>
    <cellStyle name="Normal 2 59" xfId="3396"/>
    <cellStyle name="Normal 2 6" xfId="191"/>
    <cellStyle name="Normal 2 6 2" xfId="297"/>
    <cellStyle name="Normal 2 6 2 2" xfId="5414"/>
    <cellStyle name="Normal 2 6 2 3" xfId="3397"/>
    <cellStyle name="Normal 2 6 2 4" xfId="5796"/>
    <cellStyle name="Normal 2 6 2 5" xfId="5980"/>
    <cellStyle name="Normal 2 6 2 6" xfId="2124"/>
    <cellStyle name="Normal 2 6 3" xfId="3514"/>
    <cellStyle name="Normal 2 60" xfId="3398"/>
    <cellStyle name="Normal 2 61" xfId="3399"/>
    <cellStyle name="Normal 2 62" xfId="3400"/>
    <cellStyle name="Normal 2 63" xfId="3401"/>
    <cellStyle name="Normal 2 64" xfId="3402"/>
    <cellStyle name="Normal 2 65" xfId="3403"/>
    <cellStyle name="Normal 2 66" xfId="3404"/>
    <cellStyle name="Normal 2 67" xfId="3405"/>
    <cellStyle name="Normal 2 68" xfId="3406"/>
    <cellStyle name="Normal 2 69" xfId="3407"/>
    <cellStyle name="Normal 2 7" xfId="192"/>
    <cellStyle name="Normal 2 7 2" xfId="2101"/>
    <cellStyle name="Normal 2 7 3" xfId="4844"/>
    <cellStyle name="Normal 2 7 4" xfId="3408"/>
    <cellStyle name="Normal 2 7 5" xfId="5785"/>
    <cellStyle name="Normal 2 7 6" xfId="5921"/>
    <cellStyle name="Normal 2 7 7" xfId="1272"/>
    <cellStyle name="Normal 2 70" xfId="3409"/>
    <cellStyle name="Normal 2 71" xfId="3410"/>
    <cellStyle name="Normal 2 72" xfId="3411"/>
    <cellStyle name="Normal 2 73" xfId="3412"/>
    <cellStyle name="Normal 2 74" xfId="3413"/>
    <cellStyle name="Normal 2 75" xfId="3414"/>
    <cellStyle name="Normal 2 76" xfId="3415"/>
    <cellStyle name="Normal 2 77" xfId="3416"/>
    <cellStyle name="Normal 2 78" xfId="3417"/>
    <cellStyle name="Normal 2 79" xfId="3418"/>
    <cellStyle name="Normal 2 8" xfId="3419"/>
    <cellStyle name="Normal 2 80" xfId="3420"/>
    <cellStyle name="Normal 2 81" xfId="3421"/>
    <cellStyle name="Normal 2 82" xfId="3422"/>
    <cellStyle name="Normal 2 83" xfId="3423"/>
    <cellStyle name="Normal 2 84" xfId="3424"/>
    <cellStyle name="Normal 2 85" xfId="3425"/>
    <cellStyle name="Normal 2 85 2" xfId="4432"/>
    <cellStyle name="Normal 2 86" xfId="3426"/>
    <cellStyle name="Normal 2 86 2" xfId="4433"/>
    <cellStyle name="Normal 2 87" xfId="3427"/>
    <cellStyle name="Normal 2 87 2" xfId="4434"/>
    <cellStyle name="Normal 2 88" xfId="3428"/>
    <cellStyle name="Normal 2 88 2" xfId="4435"/>
    <cellStyle name="Normal 2 89" xfId="3429"/>
    <cellStyle name="Normal 2 89 2" xfId="4436"/>
    <cellStyle name="Normal 2 9" xfId="3430"/>
    <cellStyle name="Normal 2 90" xfId="3431"/>
    <cellStyle name="Normal 2 90 2" xfId="4437"/>
    <cellStyle name="Normal 2 91" xfId="3432"/>
    <cellStyle name="Normal 2 91 2" xfId="4438"/>
    <cellStyle name="Normal 2 92" xfId="3433"/>
    <cellStyle name="Normal 2 92 2" xfId="4439"/>
    <cellStyle name="Normal 2 93" xfId="3434"/>
    <cellStyle name="Normal 2 93 2" xfId="4440"/>
    <cellStyle name="Normal 2 94" xfId="3435"/>
    <cellStyle name="Normal 2 94 2" xfId="4441"/>
    <cellStyle name="Normal 2 95" xfId="3436"/>
    <cellStyle name="Normal 2 95 2" xfId="4442"/>
    <cellStyle name="Normal 2 96" xfId="3437"/>
    <cellStyle name="Normal 2 96 2" xfId="4443"/>
    <cellStyle name="Normal 2 97" xfId="3438"/>
    <cellStyle name="Normal 2 97 2" xfId="4444"/>
    <cellStyle name="Normal 2 98" xfId="3439"/>
    <cellStyle name="Normal 2 98 2" xfId="4445"/>
    <cellStyle name="Normal 2 99" xfId="3440"/>
    <cellStyle name="Normal 2 99 2" xfId="4446"/>
    <cellStyle name="Normal 2_AVANCE TRIMESTRAL 2008 JUNIO" xfId="3441"/>
    <cellStyle name="Normal 20" xfId="910"/>
    <cellStyle name="Normal 20 2" xfId="1738"/>
    <cellStyle name="Normal 20 3" xfId="2155"/>
    <cellStyle name="Normal 20 4" xfId="2125"/>
    <cellStyle name="Normal 21" xfId="1274"/>
    <cellStyle name="Normal 21 2" xfId="2159"/>
    <cellStyle name="Normal 21 2 2" xfId="6054"/>
    <cellStyle name="Normal 21 3" xfId="2129"/>
    <cellStyle name="Normal 21 4" xfId="4862"/>
    <cellStyle name="Normal 22" xfId="2130"/>
    <cellStyle name="Normal 22 2" xfId="2160"/>
    <cellStyle name="Normal 22 3" xfId="5975"/>
    <cellStyle name="Normal 23" xfId="2131"/>
    <cellStyle name="Normal 23 2" xfId="2161"/>
    <cellStyle name="Normal 24" xfId="2132"/>
    <cellStyle name="Normal 24 2" xfId="2162"/>
    <cellStyle name="Normal 25" xfId="2133"/>
    <cellStyle name="Normal 25 2" xfId="2163"/>
    <cellStyle name="Normal 26" xfId="2134"/>
    <cellStyle name="Normal 26 2" xfId="2164"/>
    <cellStyle name="Normal 27" xfId="2135"/>
    <cellStyle name="Normal 27 2" xfId="2165"/>
    <cellStyle name="Normal 28" xfId="5765"/>
    <cellStyle name="Normal 29" xfId="5766"/>
    <cellStyle name="Normal 3" xfId="49"/>
    <cellStyle name="Normal 3 2" xfId="193"/>
    <cellStyle name="Normal 3 2 2" xfId="194"/>
    <cellStyle name="Normal 3 2 2 2" xfId="195"/>
    <cellStyle name="Normal 3 2 2 2 2" xfId="278"/>
    <cellStyle name="Normal 3 2 2 2 2 2" xfId="460"/>
    <cellStyle name="Normal 3 2 2 2 2 2 2" xfId="1681"/>
    <cellStyle name="Normal 3 2 2 2 2 2 2 2" xfId="6251"/>
    <cellStyle name="Normal 3 2 2 2 2 2 3" xfId="5238"/>
    <cellStyle name="Normal 3 2 2 2 2 2 3 2" xfId="6026"/>
    <cellStyle name="Normal 3 2 2 2 2 2 4" xfId="5860"/>
    <cellStyle name="Normal 3 2 2 2 2 3" xfId="1040"/>
    <cellStyle name="Normal 3 2 2 2 2 3 2" xfId="1880"/>
    <cellStyle name="Normal 3 2 2 2 2 4" xfId="1428"/>
    <cellStyle name="Normal 3 2 2 2 2 4 2" xfId="6192"/>
    <cellStyle name="Normal 3 2 2 2 2 5" xfId="4777"/>
    <cellStyle name="Normal 3 2 2 2 3" xfId="461"/>
    <cellStyle name="Normal 3 2 2 2 3 2" xfId="1680"/>
    <cellStyle name="Normal 3 2 2 2 3 2 2" xfId="5730"/>
    <cellStyle name="Normal 3 2 2 2 3 2 3" xfId="5361"/>
    <cellStyle name="Normal 3 2 2 2 3 3" xfId="5598"/>
    <cellStyle name="Normal 3 2 2 2 3 3 2" xfId="6224"/>
    <cellStyle name="Normal 3 2 2 2 3 4" xfId="4970"/>
    <cellStyle name="Normal 3 2 2 2 4" xfId="926"/>
    <cellStyle name="Normal 3 2 2 2 4 2" xfId="1766"/>
    <cellStyle name="Normal 3 2 2 2 4 3" xfId="5067"/>
    <cellStyle name="Normal 3 2 2 2 5" xfId="1361"/>
    <cellStyle name="Normal 3 2 2 2 5 2" xfId="5907"/>
    <cellStyle name="Normal 3 2 2 2 6" xfId="4642"/>
    <cellStyle name="Normal 3 2 2 3" xfId="196"/>
    <cellStyle name="Normal 3 2 2 4" xfId="462"/>
    <cellStyle name="Normal 3 2 2 4 2" xfId="1231"/>
    <cellStyle name="Normal 3 2 2 4 2 2" xfId="2069"/>
    <cellStyle name="Normal 3 2 2 4 2 2 2" xfId="5711"/>
    <cellStyle name="Normal 3 2 2 4 2 2 3" xfId="5307"/>
    <cellStyle name="Normal 3 2 2 4 2 3" xfId="5577"/>
    <cellStyle name="Normal 3 2 2 4 2 4" xfId="4916"/>
    <cellStyle name="Normal 3 2 2 4 3" xfId="1309"/>
    <cellStyle name="Normal 3 2 2 4 3 2" xfId="5655"/>
    <cellStyle name="Normal 3 2 2 4 3 3" xfId="5068"/>
    <cellStyle name="Normal 3 2 2 4 4" xfId="5458"/>
    <cellStyle name="Normal 3 2 2 4 5" xfId="4588"/>
    <cellStyle name="Normal 3 2 2 5" xfId="463"/>
    <cellStyle name="Normal 3 2 2 5 2" xfId="5822"/>
    <cellStyle name="Normal 3 2 2 5 2 2" xfId="6281"/>
    <cellStyle name="Normal 3 2 2 5 3" xfId="5886"/>
    <cellStyle name="Normal 3 2 2 5 3 2" xfId="6016"/>
    <cellStyle name="Normal 3 2 2 5 3 3" xfId="5897"/>
    <cellStyle name="Normal 3 2 2 5 4" xfId="6285"/>
    <cellStyle name="Normal 3 2 2 5 5" xfId="824"/>
    <cellStyle name="Normal 3 2 2 6" xfId="2117"/>
    <cellStyle name="Normal 3 2 2 6 2" xfId="6059"/>
    <cellStyle name="Normal 3 2 2 7" xfId="5987"/>
    <cellStyle name="Normal 3 2 3" xfId="197"/>
    <cellStyle name="Normal 3 2 3 2" xfId="279"/>
    <cellStyle name="Normal 3 2 3 2 2" xfId="464"/>
    <cellStyle name="Normal 3 2 3 2 2 2" xfId="1683"/>
    <cellStyle name="Normal 3 2 3 2 2 2 2" xfId="6052"/>
    <cellStyle name="Normal 3 2 3 2 2 3" xfId="5239"/>
    <cellStyle name="Normal 3 2 3 2 2 3 2" xfId="6234"/>
    <cellStyle name="Normal 3 2 3 2 2 4" xfId="6239"/>
    <cellStyle name="Normal 3 2 3 2 3" xfId="1039"/>
    <cellStyle name="Normal 3 2 3 2 3 2" xfId="1879"/>
    <cellStyle name="Normal 3 2 3 2 4" xfId="1427"/>
    <cellStyle name="Normal 3 2 3 2 4 2" xfId="6060"/>
    <cellStyle name="Normal 3 2 3 2 5" xfId="4778"/>
    <cellStyle name="Normal 3 2 3 3" xfId="465"/>
    <cellStyle name="Normal 3 2 3 3 2" xfId="1682"/>
    <cellStyle name="Normal 3 2 3 3 2 2" xfId="5731"/>
    <cellStyle name="Normal 3 2 3 3 2 3" xfId="5362"/>
    <cellStyle name="Normal 3 2 3 3 3" xfId="5599"/>
    <cellStyle name="Normal 3 2 3 3 3 2" xfId="6151"/>
    <cellStyle name="Normal 3 2 3 3 4" xfId="4971"/>
    <cellStyle name="Normal 3 2 3 4" xfId="925"/>
    <cellStyle name="Normal 3 2 3 4 2" xfId="1765"/>
    <cellStyle name="Normal 3 2 3 4 3" xfId="5069"/>
    <cellStyle name="Normal 3 2 3 5" xfId="1362"/>
    <cellStyle name="Normal 3 2 3 5 2" xfId="5964"/>
    <cellStyle name="Normal 3 2 3 6" xfId="4643"/>
    <cellStyle name="Normal 3 2 4" xfId="52"/>
    <cellStyle name="Normal 3 2 5" xfId="466"/>
    <cellStyle name="Normal 3 2 5 2" xfId="1232"/>
    <cellStyle name="Normal 3 2 5 2 2" xfId="2070"/>
    <cellStyle name="Normal 3 2 5 2 2 2" xfId="5710"/>
    <cellStyle name="Normal 3 2 5 2 2 3" xfId="5306"/>
    <cellStyle name="Normal 3 2 5 2 3" xfId="5576"/>
    <cellStyle name="Normal 3 2 5 2 4" xfId="4915"/>
    <cellStyle name="Normal 3 2 5 3" xfId="1308"/>
    <cellStyle name="Normal 3 2 5 3 2" xfId="5656"/>
    <cellStyle name="Normal 3 2 5 3 3" xfId="5070"/>
    <cellStyle name="Normal 3 2 5 4" xfId="5457"/>
    <cellStyle name="Normal 3 2 5 5" xfId="4587"/>
    <cellStyle name="Normal 3 2 6" xfId="467"/>
    <cellStyle name="Normal 3 2 6 2" xfId="5977"/>
    <cellStyle name="Normal 3 2 6 2 2" xfId="6048"/>
    <cellStyle name="Normal 3 2 6 3" xfId="5945"/>
    <cellStyle name="Normal 3 2 6 3 2" xfId="6094"/>
    <cellStyle name="Normal 3 2 6 4" xfId="5962"/>
    <cellStyle name="Normal 3 2 7" xfId="5798"/>
    <cellStyle name="Normal 3 2 7 2" xfId="6299"/>
    <cellStyle name="Normal 3 2 8" xfId="5953"/>
    <cellStyle name="Normal 3 3" xfId="198"/>
    <cellStyle name="Normal 3 3 2" xfId="2118"/>
    <cellStyle name="Normal 3 3 3" xfId="2123"/>
    <cellStyle name="Normal 3 3 4" xfId="2145"/>
    <cellStyle name="Normal 3 3 5" xfId="2106"/>
    <cellStyle name="Normal 3 3 6" xfId="4825"/>
    <cellStyle name="Normal 3 4" xfId="294"/>
    <cellStyle name="Normal 3 5" xfId="6320"/>
    <cellStyle name="Normal 30" xfId="5767"/>
    <cellStyle name="Normal 31" xfId="5768"/>
    <cellStyle name="Normal 32" xfId="5769"/>
    <cellStyle name="Normal 33" xfId="5770"/>
    <cellStyle name="Normal 34" xfId="5760"/>
    <cellStyle name="Normal 35" xfId="5762"/>
    <cellStyle name="Normal 36" xfId="5771"/>
    <cellStyle name="Normal 37" xfId="5761"/>
    <cellStyle name="Normal 38" xfId="5763"/>
    <cellStyle name="Normal 39" xfId="5772"/>
    <cellStyle name="Normal 4" xfId="42"/>
    <cellStyle name="Normal 4 2" xfId="200"/>
    <cellStyle name="Normal 4 2 2" xfId="201"/>
    <cellStyle name="Normal 4 2 2 2" xfId="280"/>
    <cellStyle name="Normal 4 2 2 2 2" xfId="468"/>
    <cellStyle name="Normal 4 2 2 2 2 2" xfId="1685"/>
    <cellStyle name="Normal 4 2 2 2 2 2 2" xfId="5853"/>
    <cellStyle name="Normal 4 2 2 2 2 3" xfId="5240"/>
    <cellStyle name="Normal 4 2 2 2 2 3 2" xfId="6162"/>
    <cellStyle name="Normal 4 2 2 2 2 4" xfId="5917"/>
    <cellStyle name="Normal 4 2 2 2 3" xfId="1041"/>
    <cellStyle name="Normal 4 2 2 2 3 2" xfId="1881"/>
    <cellStyle name="Normal 4 2 2 2 4" xfId="1429"/>
    <cellStyle name="Normal 4 2 2 2 4 2" xfId="6258"/>
    <cellStyle name="Normal 4 2 2 2 5" xfId="4779"/>
    <cellStyle name="Normal 4 2 2 3" xfId="469"/>
    <cellStyle name="Normal 4 2 2 3 2" xfId="1684"/>
    <cellStyle name="Normal 4 2 2 3 2 2" xfId="5732"/>
    <cellStyle name="Normal 4 2 2 3 2 3" xfId="5363"/>
    <cellStyle name="Normal 4 2 2 3 3" xfId="5600"/>
    <cellStyle name="Normal 4 2 2 3 3 2" xfId="6017"/>
    <cellStyle name="Normal 4 2 2 3 4" xfId="4972"/>
    <cellStyle name="Normal 4 2 2 4" xfId="927"/>
    <cellStyle name="Normal 4 2 2 4 2" xfId="1767"/>
    <cellStyle name="Normal 4 2 2 4 3" xfId="5071"/>
    <cellStyle name="Normal 4 2 2 5" xfId="1363"/>
    <cellStyle name="Normal 4 2 2 5 2" xfId="6193"/>
    <cellStyle name="Normal 4 2 2 6" xfId="4644"/>
    <cellStyle name="Normal 4 2 3" xfId="202"/>
    <cellStyle name="Normal 4 2 4" xfId="470"/>
    <cellStyle name="Normal 4 2 4 2" xfId="1233"/>
    <cellStyle name="Normal 4 2 4 2 2" xfId="2071"/>
    <cellStyle name="Normal 4 2 4 2 2 2" xfId="5712"/>
    <cellStyle name="Normal 4 2 4 2 2 3" xfId="5308"/>
    <cellStyle name="Normal 4 2 4 2 3" xfId="5578"/>
    <cellStyle name="Normal 4 2 4 2 4" xfId="4917"/>
    <cellStyle name="Normal 4 2 4 3" xfId="1310"/>
    <cellStyle name="Normal 4 2 4 3 2" xfId="5657"/>
    <cellStyle name="Normal 4 2 4 3 3" xfId="5072"/>
    <cellStyle name="Normal 4 2 4 4" xfId="5459"/>
    <cellStyle name="Normal 4 2 4 5" xfId="4589"/>
    <cellStyle name="Normal 4 2 5" xfId="471"/>
    <cellStyle name="Normal 4 2 5 2" xfId="6116"/>
    <cellStyle name="Normal 4 2 5 2 2" xfId="6049"/>
    <cellStyle name="Normal 4 2 5 3" xfId="6277"/>
    <cellStyle name="Normal 4 2 5 3 2" xfId="6095"/>
    <cellStyle name="Normal 4 2 5 4" xfId="6266"/>
    <cellStyle name="Normal 4 2 6" xfId="5937"/>
    <cellStyle name="Normal 4 2 6 2" xfId="5936"/>
    <cellStyle name="Normal 4 2 7" xfId="5993"/>
    <cellStyle name="Normal 4 3" xfId="203"/>
    <cellStyle name="Normal 4 3 2" xfId="825"/>
    <cellStyle name="Normal 4 4" xfId="199"/>
    <cellStyle name="Normal 40" xfId="5773"/>
    <cellStyle name="Normal 41" xfId="5774"/>
    <cellStyle name="Normal 42" xfId="5776"/>
    <cellStyle name="Normal 42 2" xfId="6316"/>
    <cellStyle name="Normal 42 3" xfId="6317"/>
    <cellStyle name="Normal 43" xfId="4559"/>
    <cellStyle name="Normal 5" xfId="204"/>
    <cellStyle name="Normal 5 2" xfId="205"/>
    <cellStyle name="Normal 5 2 10" xfId="3443"/>
    <cellStyle name="Normal 5 2 11" xfId="3444"/>
    <cellStyle name="Normal 5 2 12" xfId="3445"/>
    <cellStyle name="Normal 5 2 13" xfId="3446"/>
    <cellStyle name="Normal 5 2 14" xfId="3447"/>
    <cellStyle name="Normal 5 2 15" xfId="3448"/>
    <cellStyle name="Normal 5 2 16" xfId="3449"/>
    <cellStyle name="Normal 5 2 17" xfId="3450"/>
    <cellStyle name="Normal 5 2 18" xfId="3451"/>
    <cellStyle name="Normal 5 2 19" xfId="3452"/>
    <cellStyle name="Normal 5 2 2" xfId="1266"/>
    <cellStyle name="Normal 5 2 2 2" xfId="4827"/>
    <cellStyle name="Normal 5 2 2 3" xfId="3453"/>
    <cellStyle name="Normal 5 2 20" xfId="3454"/>
    <cellStyle name="Normal 5 2 21" xfId="3455"/>
    <cellStyle name="Normal 5 2 22" xfId="3456"/>
    <cellStyle name="Normal 5 2 23" xfId="3457"/>
    <cellStyle name="Normal 5 2 24" xfId="3458"/>
    <cellStyle name="Normal 5 2 25" xfId="3459"/>
    <cellStyle name="Normal 5 2 26" xfId="3460"/>
    <cellStyle name="Normal 5 2 27" xfId="3461"/>
    <cellStyle name="Normal 5 2 28" xfId="3462"/>
    <cellStyle name="Normal 5 2 29" xfId="3463"/>
    <cellStyle name="Normal 5 2 3" xfId="3464"/>
    <cellStyle name="Normal 5 2 30" xfId="3465"/>
    <cellStyle name="Normal 5 2 31" xfId="3466"/>
    <cellStyle name="Normal 5 2 32" xfId="3467"/>
    <cellStyle name="Normal 5 2 33" xfId="3468"/>
    <cellStyle name="Normal 5 2 34" xfId="3469"/>
    <cellStyle name="Normal 5 2 35" xfId="3470"/>
    <cellStyle name="Normal 5 2 36" xfId="3471"/>
    <cellStyle name="Normal 5 2 37" xfId="3472"/>
    <cellStyle name="Normal 5 2 38" xfId="3473"/>
    <cellStyle name="Normal 5 2 39" xfId="3474"/>
    <cellStyle name="Normal 5 2 4" xfId="3475"/>
    <cellStyle name="Normal 5 2 40" xfId="3476"/>
    <cellStyle name="Normal 5 2 41" xfId="3477"/>
    <cellStyle name="Normal 5 2 42" xfId="3478"/>
    <cellStyle name="Normal 5 2 43" xfId="3479"/>
    <cellStyle name="Normal 5 2 44" xfId="3480"/>
    <cellStyle name="Normal 5 2 45" xfId="3481"/>
    <cellStyle name="Normal 5 2 46" xfId="3482"/>
    <cellStyle name="Normal 5 2 47" xfId="3483"/>
    <cellStyle name="Normal 5 2 48" xfId="3484"/>
    <cellStyle name="Normal 5 2 49" xfId="3442"/>
    <cellStyle name="Normal 5 2 5" xfId="3485"/>
    <cellStyle name="Normal 5 2 50" xfId="3502"/>
    <cellStyle name="Normal 5 2 6" xfId="3486"/>
    <cellStyle name="Normal 5 2 7" xfId="3487"/>
    <cellStyle name="Normal 5 2 8" xfId="3488"/>
    <cellStyle name="Normal 5 2 9" xfId="3489"/>
    <cellStyle name="Normal 5 3" xfId="206"/>
    <cellStyle name="Normal 5 4" xfId="207"/>
    <cellStyle name="Normal 5 4 2" xfId="281"/>
    <cellStyle name="Normal 5 4 2 2" xfId="472"/>
    <cellStyle name="Normal 5 4 2 2 2" xfId="1687"/>
    <cellStyle name="Normal 5 4 2 2 2 2" xfId="6183"/>
    <cellStyle name="Normal 5 4 2 2 3" xfId="5241"/>
    <cellStyle name="Normal 5 4 2 2 3 2" xfId="6066"/>
    <cellStyle name="Normal 5 4 2 2 4" xfId="6114"/>
    <cellStyle name="Normal 5 4 2 3" xfId="1042"/>
    <cellStyle name="Normal 5 4 2 3 2" xfId="1882"/>
    <cellStyle name="Normal 5 4 2 4" xfId="1430"/>
    <cellStyle name="Normal 5 4 2 4 2" xfId="6194"/>
    <cellStyle name="Normal 5 4 2 5" xfId="4780"/>
    <cellStyle name="Normal 5 4 3" xfId="473"/>
    <cellStyle name="Normal 5 4 3 2" xfId="1686"/>
    <cellStyle name="Normal 5 4 3 2 2" xfId="5733"/>
    <cellStyle name="Normal 5 4 3 2 3" xfId="5364"/>
    <cellStyle name="Normal 5 4 3 3" xfId="5601"/>
    <cellStyle name="Normal 5 4 3 3 2" xfId="6152"/>
    <cellStyle name="Normal 5 4 3 4" xfId="4973"/>
    <cellStyle name="Normal 5 4 4" xfId="928"/>
    <cellStyle name="Normal 5 4 4 2" xfId="1768"/>
    <cellStyle name="Normal 5 4 4 3" xfId="5073"/>
    <cellStyle name="Normal 5 4 5" xfId="1364"/>
    <cellStyle name="Normal 5 4 5 2" xfId="5809"/>
    <cellStyle name="Normal 5 4 6" xfId="4645"/>
    <cellStyle name="Normal 5 5" xfId="208"/>
    <cellStyle name="Normal 5 6" xfId="474"/>
    <cellStyle name="Normal 5 6 2" xfId="1234"/>
    <cellStyle name="Normal 5 6 2 2" xfId="2072"/>
    <cellStyle name="Normal 5 6 2 2 2" xfId="5713"/>
    <cellStyle name="Normal 5 6 2 2 3" xfId="5309"/>
    <cellStyle name="Normal 5 6 2 3" xfId="5579"/>
    <cellStyle name="Normal 5 6 2 4" xfId="4918"/>
    <cellStyle name="Normal 5 6 3" xfId="1311"/>
    <cellStyle name="Normal 5 6 3 2" xfId="5658"/>
    <cellStyle name="Normal 5 6 3 3" xfId="5074"/>
    <cellStyle name="Normal 5 6 4" xfId="5460"/>
    <cellStyle name="Normal 5 6 5" xfId="4590"/>
    <cellStyle name="Normal 5 7" xfId="475"/>
    <cellStyle name="Normal 5 7 2" xfId="2137"/>
    <cellStyle name="Normal 5 7 2 2" xfId="6180"/>
    <cellStyle name="Normal 5 7 2 3" xfId="6241"/>
    <cellStyle name="Normal 5 7 3" xfId="2153"/>
    <cellStyle name="Normal 5 7 3 2" xfId="6225"/>
    <cellStyle name="Normal 5 7 4" xfId="2119"/>
    <cellStyle name="Normal 5 7 5" xfId="5916"/>
    <cellStyle name="Normal 5 7 6" xfId="1194"/>
    <cellStyle name="Normal 5 8" xfId="5988"/>
    <cellStyle name="Normal 5 8 2" xfId="6061"/>
    <cellStyle name="Normal 5 9" xfId="5806"/>
    <cellStyle name="Normal 6" xfId="209"/>
    <cellStyle name="Normal 6 10" xfId="920"/>
    <cellStyle name="Normal 6 10 2" xfId="1748"/>
    <cellStyle name="Normal 6 10 3" xfId="5075"/>
    <cellStyle name="Normal 6 11" xfId="1283"/>
    <cellStyle name="Normal 6 12" xfId="5436"/>
    <cellStyle name="Normal 6 13" xfId="4570"/>
    <cellStyle name="Normal 6 2" xfId="210"/>
    <cellStyle name="Normal 6 2 2" xfId="3490"/>
    <cellStyle name="Normal 6 2 2 2" xfId="4484"/>
    <cellStyle name="Normal 6 2 2 2 2" xfId="4557"/>
    <cellStyle name="Normal 6 2 2 2 2 2" xfId="5758"/>
    <cellStyle name="Normal 6 2 2 2 2 3" xfId="5412"/>
    <cellStyle name="Normal 6 2 2 2 3" xfId="5626"/>
    <cellStyle name="Normal 6 2 2 2 4" xfId="5021"/>
    <cellStyle name="Normal 6 2 2 3" xfId="4504"/>
    <cellStyle name="Normal 6 2 2 3 2" xfId="5660"/>
    <cellStyle name="Normal 6 2 2 3 3" xfId="5077"/>
    <cellStyle name="Normal 6 2 2 4" xfId="5485"/>
    <cellStyle name="Normal 6 2 2 5" xfId="4693"/>
    <cellStyle name="Normal 6 2 3" xfId="3499"/>
    <cellStyle name="Normal 6 2 4" xfId="4503"/>
    <cellStyle name="Normal 6 2 4 2" xfId="5659"/>
    <cellStyle name="Normal 6 2 4 3" xfId="5076"/>
    <cellStyle name="Normal 6 3" xfId="211"/>
    <cellStyle name="Normal 6 3 2" xfId="212"/>
    <cellStyle name="Normal 6 3 2 2" xfId="282"/>
    <cellStyle name="Normal 6 3 2 2 2" xfId="476"/>
    <cellStyle name="Normal 6 3 2 2 2 2" xfId="1691"/>
    <cellStyle name="Normal 6 3 2 2 2 2 2" xfId="5874"/>
    <cellStyle name="Normal 6 3 2 2 2 3" xfId="5244"/>
    <cellStyle name="Normal 6 3 2 2 2 3 2" xfId="6027"/>
    <cellStyle name="Normal 6 3 2 2 2 4" xfId="6310"/>
    <cellStyle name="Normal 6 3 2 2 3" xfId="1092"/>
    <cellStyle name="Normal 6 3 2 2 3 2" xfId="1932"/>
    <cellStyle name="Normal 6 3 2 2 4" xfId="1483"/>
    <cellStyle name="Normal 6 3 2 2 4 2" xfId="6195"/>
    <cellStyle name="Normal 6 3 2 2 5" xfId="4783"/>
    <cellStyle name="Normal 6 3 2 3" xfId="477"/>
    <cellStyle name="Normal 6 3 2 3 2" xfId="1690"/>
    <cellStyle name="Normal 6 3 2 3 2 2" xfId="5736"/>
    <cellStyle name="Normal 6 3 2 3 2 3" xfId="5367"/>
    <cellStyle name="Normal 6 3 2 3 3" xfId="5604"/>
    <cellStyle name="Normal 6 3 2 3 3 2" xfId="6226"/>
    <cellStyle name="Normal 6 3 2 3 4" xfId="4976"/>
    <cellStyle name="Normal 6 3 2 4" xfId="982"/>
    <cellStyle name="Normal 6 3 2 4 2" xfId="1822"/>
    <cellStyle name="Normal 6 3 2 4 3" xfId="5079"/>
    <cellStyle name="Normal 6 3 2 5" xfId="1367"/>
    <cellStyle name="Normal 6 3 2 5 2" xfId="5972"/>
    <cellStyle name="Normal 6 3 2 6" xfId="4648"/>
    <cellStyle name="Normal 6 3 3" xfId="283"/>
    <cellStyle name="Normal 6 3 3 2" xfId="478"/>
    <cellStyle name="Normal 6 3 3 2 2" xfId="1692"/>
    <cellStyle name="Normal 6 3 3 2 2 2" xfId="6053"/>
    <cellStyle name="Normal 6 3 3 2 3" xfId="5243"/>
    <cellStyle name="Normal 6 3 3 2 3 2" xfId="6105"/>
    <cellStyle name="Normal 6 3 3 2 4" xfId="6119"/>
    <cellStyle name="Normal 6 3 3 3" xfId="1091"/>
    <cellStyle name="Normal 6 3 3 3 2" xfId="1931"/>
    <cellStyle name="Normal 6 3 3 4" xfId="1482"/>
    <cellStyle name="Normal 6 3 3 4 2" xfId="6290"/>
    <cellStyle name="Normal 6 3 3 5" xfId="4782"/>
    <cellStyle name="Normal 6 3 4" xfId="479"/>
    <cellStyle name="Normal 6 3 4 2" xfId="1689"/>
    <cellStyle name="Normal 6 3 4 2 2" xfId="5735"/>
    <cellStyle name="Normal 6 3 4 2 3" xfId="5366"/>
    <cellStyle name="Normal 6 3 4 3" xfId="5603"/>
    <cellStyle name="Normal 6 3 4 3 2" xfId="6018"/>
    <cellStyle name="Normal 6 3 4 4" xfId="4975"/>
    <cellStyle name="Normal 6 3 5" xfId="981"/>
    <cellStyle name="Normal 6 3 5 2" xfId="1821"/>
    <cellStyle name="Normal 6 3 5 3" xfId="5078"/>
    <cellStyle name="Normal 6 3 6" xfId="1366"/>
    <cellStyle name="Normal 6 3 6 2" xfId="6062"/>
    <cellStyle name="Normal 6 3 7" xfId="4647"/>
    <cellStyle name="Normal 6 4" xfId="213"/>
    <cellStyle name="Normal 6 4 2" xfId="284"/>
    <cellStyle name="Normal 6 4 2 2" xfId="480"/>
    <cellStyle name="Normal 6 4 2 2 2" xfId="1694"/>
    <cellStyle name="Normal 6 4 2 2 2 2" xfId="5912"/>
    <cellStyle name="Normal 6 4 2 2 3" xfId="5245"/>
    <cellStyle name="Normal 6 4 2 2 3 2" xfId="6163"/>
    <cellStyle name="Normal 6 4 2 2 4" xfId="6286"/>
    <cellStyle name="Normal 6 4 2 3" xfId="1093"/>
    <cellStyle name="Normal 6 4 2 3 2" xfId="1933"/>
    <cellStyle name="Normal 6 4 2 4" xfId="1484"/>
    <cellStyle name="Normal 6 4 2 4 2" xfId="5944"/>
    <cellStyle name="Normal 6 4 2 5" xfId="4784"/>
    <cellStyle name="Normal 6 4 3" xfId="481"/>
    <cellStyle name="Normal 6 4 3 2" xfId="1693"/>
    <cellStyle name="Normal 6 4 3 2 2" xfId="5737"/>
    <cellStyle name="Normal 6 4 3 2 3" xfId="5368"/>
    <cellStyle name="Normal 6 4 3 3" xfId="5605"/>
    <cellStyle name="Normal 6 4 3 3 2" xfId="6153"/>
    <cellStyle name="Normal 6 4 3 4" xfId="4977"/>
    <cellStyle name="Normal 6 4 4" xfId="983"/>
    <cellStyle name="Normal 6 4 4 2" xfId="1823"/>
    <cellStyle name="Normal 6 4 4 3" xfId="5080"/>
    <cellStyle name="Normal 6 4 5" xfId="1368"/>
    <cellStyle name="Normal 6 4 5 2" xfId="6063"/>
    <cellStyle name="Normal 6 4 6" xfId="4649"/>
    <cellStyle name="Normal 6 5" xfId="214"/>
    <cellStyle name="Normal 6 5 2" xfId="482"/>
    <cellStyle name="Normal 6 5 2 2" xfId="898"/>
    <cellStyle name="Normal 6 5 2 2 2" xfId="1696"/>
    <cellStyle name="Normal 6 5 2 2 3" xfId="5242"/>
    <cellStyle name="Normal 6 5 2 3" xfId="1090"/>
    <cellStyle name="Normal 6 5 2 3 2" xfId="1930"/>
    <cellStyle name="Normal 6 5 2 4" xfId="1481"/>
    <cellStyle name="Normal 6 5 2 5" xfId="4781"/>
    <cellStyle name="Normal 6 5 3" xfId="483"/>
    <cellStyle name="Normal 6 5 3 2" xfId="1695"/>
    <cellStyle name="Normal 6 5 3 2 2" xfId="5734"/>
    <cellStyle name="Normal 6 5 3 2 3" xfId="5365"/>
    <cellStyle name="Normal 6 5 3 3" xfId="5602"/>
    <cellStyle name="Normal 6 5 3 3 2" xfId="6096"/>
    <cellStyle name="Normal 6 5 3 4" xfId="4974"/>
    <cellStyle name="Normal 6 5 4" xfId="980"/>
    <cellStyle name="Normal 6 5 4 2" xfId="1820"/>
    <cellStyle name="Normal 6 5 4 3" xfId="5081"/>
    <cellStyle name="Normal 6 5 5" xfId="1365"/>
    <cellStyle name="Normal 6 5 5 2" xfId="6196"/>
    <cellStyle name="Normal 6 5 6" xfId="4646"/>
    <cellStyle name="Normal 6 6" xfId="484"/>
    <cellStyle name="Normal 6 6 2" xfId="583"/>
    <cellStyle name="Normal 6 6 2 2" xfId="900"/>
    <cellStyle name="Normal 6 6 2 2 2" xfId="1698"/>
    <cellStyle name="Normal 6 6 2 2 3" xfId="5266"/>
    <cellStyle name="Normal 6 6 2 3" xfId="1107"/>
    <cellStyle name="Normal 6 6 2 3 2" xfId="1947"/>
    <cellStyle name="Normal 6 6 2 4" xfId="1502"/>
    <cellStyle name="Normal 6 6 2 5" xfId="4805"/>
    <cellStyle name="Normal 6 6 3" xfId="899"/>
    <cellStyle name="Normal 6 6 3 2" xfId="1697"/>
    <cellStyle name="Normal 6 6 3 2 2" xfId="5743"/>
    <cellStyle name="Normal 6 6 3 2 3" xfId="5389"/>
    <cellStyle name="Normal 6 6 3 3" xfId="5611"/>
    <cellStyle name="Normal 6 6 3 4" xfId="4998"/>
    <cellStyle name="Normal 6 6 4" xfId="1001"/>
    <cellStyle name="Normal 6 6 4 2" xfId="1841"/>
    <cellStyle name="Normal 6 6 4 3" xfId="5082"/>
    <cellStyle name="Normal 6 6 5" xfId="1389"/>
    <cellStyle name="Normal 6 6 6" xfId="4670"/>
    <cellStyle name="Normal 6 7" xfId="485"/>
    <cellStyle name="Normal 6 7 2" xfId="593"/>
    <cellStyle name="Normal 6 7 2 2" xfId="902"/>
    <cellStyle name="Normal 6 7 2 2 2" xfId="1700"/>
    <cellStyle name="Normal 6 7 2 2 3" xfId="5276"/>
    <cellStyle name="Normal 6 7 2 3" xfId="1117"/>
    <cellStyle name="Normal 6 7 2 3 2" xfId="1957"/>
    <cellStyle name="Normal 6 7 2 4" xfId="1512"/>
    <cellStyle name="Normal 6 7 2 5" xfId="4815"/>
    <cellStyle name="Normal 6 7 3" xfId="901"/>
    <cellStyle name="Normal 6 7 3 2" xfId="1699"/>
    <cellStyle name="Normal 6 7 3 2 2" xfId="5745"/>
    <cellStyle name="Normal 6 7 3 2 3" xfId="5399"/>
    <cellStyle name="Normal 6 7 3 3" xfId="5613"/>
    <cellStyle name="Normal 6 7 3 4" xfId="5008"/>
    <cellStyle name="Normal 6 7 4" xfId="1011"/>
    <cellStyle name="Normal 6 7 4 2" xfId="1851"/>
    <cellStyle name="Normal 6 7 4 3" xfId="5083"/>
    <cellStyle name="Normal 6 7 5" xfId="1399"/>
    <cellStyle name="Normal 6 7 6" xfId="4680"/>
    <cellStyle name="Normal 6 8" xfId="564"/>
    <cellStyle name="Normal 6 8 2" xfId="903"/>
    <cellStyle name="Normal 6 8 2 2" xfId="1701"/>
    <cellStyle name="Normal 6 8 2 3" xfId="5170"/>
    <cellStyle name="Normal 6 8 3" xfId="1022"/>
    <cellStyle name="Normal 6 8 3 2" xfId="1862"/>
    <cellStyle name="Normal 6 8 4" xfId="1410"/>
    <cellStyle name="Normal 6 8 5" xfId="4714"/>
    <cellStyle name="Normal 6 9" xfId="897"/>
    <cellStyle name="Normal 6 9 2" xfId="1688"/>
    <cellStyle name="Normal 6 9 2 2" xfId="5697"/>
    <cellStyle name="Normal 6 9 2 3" xfId="5289"/>
    <cellStyle name="Normal 6 9 3" xfId="5563"/>
    <cellStyle name="Normal 6 9 4" xfId="4898"/>
    <cellStyle name="Normal 6_Tercera propuesta fais 2008 Didesol" xfId="3491"/>
    <cellStyle name="Normal 61" xfId="1267"/>
    <cellStyle name="Normal 7" xfId="215"/>
    <cellStyle name="Normal 7 10" xfId="2103"/>
    <cellStyle name="Normal 7 11" xfId="4701"/>
    <cellStyle name="Normal 7 12" xfId="4591"/>
    <cellStyle name="Normal 7 2" xfId="216"/>
    <cellStyle name="Normal 7 2 2" xfId="217"/>
    <cellStyle name="Normal 7 2 3" xfId="285"/>
    <cellStyle name="Normal 7 2 3 2" xfId="486"/>
    <cellStyle name="Normal 7 2 3 2 2" xfId="1702"/>
    <cellStyle name="Normal 7 2 3 2 2 2" xfId="6184"/>
    <cellStyle name="Normal 7 2 3 2 3" xfId="5246"/>
    <cellStyle name="Normal 7 2 3 2 3 2" xfId="6235"/>
    <cellStyle name="Normal 7 2 3 2 4" xfId="5933"/>
    <cellStyle name="Normal 7 2 3 3" xfId="984"/>
    <cellStyle name="Normal 7 2 3 3 2" xfId="1824"/>
    <cellStyle name="Normal 7 2 3 4" xfId="1485"/>
    <cellStyle name="Normal 7 2 3 4 2" xfId="5876"/>
    <cellStyle name="Normal 7 2 3 5" xfId="4785"/>
    <cellStyle name="Normal 7 2 4" xfId="487"/>
    <cellStyle name="Normal 7 2 4 2" xfId="4541"/>
    <cellStyle name="Normal 7 2 4 2 2" xfId="5738"/>
    <cellStyle name="Normal 7 2 4 2 3" xfId="5369"/>
    <cellStyle name="Normal 7 2 4 3" xfId="4837"/>
    <cellStyle name="Normal 7 2 4 3 2" xfId="5606"/>
    <cellStyle name="Normal 7 2 4 4" xfId="4978"/>
    <cellStyle name="Normal 7 2 4 5" xfId="4461"/>
    <cellStyle name="Normal 7 2 4 6" xfId="5861"/>
    <cellStyle name="Normal 7 2 4 7" xfId="574"/>
    <cellStyle name="Normal 7 2 5" xfId="826"/>
    <cellStyle name="Normal 7 2 5 2" xfId="1235"/>
    <cellStyle name="Normal 7 2 5 2 2" xfId="2073"/>
    <cellStyle name="Normal 7 2 5 3" xfId="1369"/>
    <cellStyle name="Normal 7 2 5 4" xfId="5085"/>
    <cellStyle name="Normal 7 2 6" xfId="5471"/>
    <cellStyle name="Normal 7 2 6 2" xfId="6064"/>
    <cellStyle name="Normal 7 2 7" xfId="4650"/>
    <cellStyle name="Normal 7 2 8" xfId="5844"/>
    <cellStyle name="Normal 7 2 9" xfId="541"/>
    <cellStyle name="Normal 7 3" xfId="218"/>
    <cellStyle name="Normal 7 3 2" xfId="488"/>
    <cellStyle name="Normal 7 3 2 2" xfId="905"/>
    <cellStyle name="Normal 7 3 2 2 2" xfId="1704"/>
    <cellStyle name="Normal 7 3 2 2 3" xfId="5247"/>
    <cellStyle name="Normal 7 3 2 3" xfId="985"/>
    <cellStyle name="Normal 7 3 2 3 2" xfId="1825"/>
    <cellStyle name="Normal 7 3 2 4" xfId="1486"/>
    <cellStyle name="Normal 7 3 2 5" xfId="4786"/>
    <cellStyle name="Normal 7 3 3" xfId="489"/>
    <cellStyle name="Normal 7 3 3 2" xfId="4542"/>
    <cellStyle name="Normal 7 3 3 2 2" xfId="5739"/>
    <cellStyle name="Normal 7 3 3 2 3" xfId="5370"/>
    <cellStyle name="Normal 7 3 3 3" xfId="4854"/>
    <cellStyle name="Normal 7 3 3 3 2" xfId="5607"/>
    <cellStyle name="Normal 7 3 3 4" xfId="4979"/>
    <cellStyle name="Normal 7 3 3 5" xfId="4462"/>
    <cellStyle name="Normal 7 3 3 6" xfId="5857"/>
    <cellStyle name="Normal 7 3 3 7" xfId="569"/>
    <cellStyle name="Normal 7 3 4" xfId="904"/>
    <cellStyle name="Normal 7 3 4 2" xfId="1703"/>
    <cellStyle name="Normal 7 3 4 3" xfId="5086"/>
    <cellStyle name="Normal 7 3 5" xfId="1370"/>
    <cellStyle name="Normal 7 3 5 2" xfId="6197"/>
    <cellStyle name="Normal 7 3 6" xfId="4651"/>
    <cellStyle name="Normal 7 3 7" xfId="5839"/>
    <cellStyle name="Normal 7 3 8" xfId="533"/>
    <cellStyle name="Normal 7 4" xfId="219"/>
    <cellStyle name="Normal 7 5" xfId="490"/>
    <cellStyle name="Normal 7 5 2" xfId="5823"/>
    <cellStyle name="Normal 7 5 2 2" xfId="6240"/>
    <cellStyle name="Normal 7 5 3" xfId="5848"/>
    <cellStyle name="Normal 7 5 3 2" xfId="6076"/>
    <cellStyle name="Normal 7 5 3 3" xfId="5804"/>
    <cellStyle name="Normal 7 5 4" xfId="6110"/>
    <cellStyle name="Normal 7 5 5" xfId="550"/>
    <cellStyle name="Normal 7 6" xfId="491"/>
    <cellStyle name="Normal 7 6 2" xfId="906"/>
    <cellStyle name="Normal 7 6 2 2" xfId="1705"/>
    <cellStyle name="Normal 7 6 2 3" xfId="5187"/>
    <cellStyle name="Normal 7 6 3" xfId="1043"/>
    <cellStyle name="Normal 7 6 3 2" xfId="1883"/>
    <cellStyle name="Normal 7 6 4" xfId="1431"/>
    <cellStyle name="Normal 7 6 5" xfId="4729"/>
    <cellStyle name="Normal 7 7" xfId="827"/>
    <cellStyle name="Normal 7 7 2" xfId="1236"/>
    <cellStyle name="Normal 7 7 2 2" xfId="2074"/>
    <cellStyle name="Normal 7 7 2 3" xfId="5310"/>
    <cellStyle name="Normal 7 7 3" xfId="1312"/>
    <cellStyle name="Normal 7 7 4" xfId="4919"/>
    <cellStyle name="Normal 7 8" xfId="929"/>
    <cellStyle name="Normal 7 8 2" xfId="1769"/>
    <cellStyle name="Normal 7 8 3" xfId="5084"/>
    <cellStyle name="Normal 7 9" xfId="2142"/>
    <cellStyle name="Normal 7 9 2" xfId="5461"/>
    <cellStyle name="Normal 7_Tercera propuesta fais 2008 Didesol" xfId="3492"/>
    <cellStyle name="Normal 8" xfId="220"/>
    <cellStyle name="Normal 8 10" xfId="2107"/>
    <cellStyle name="Normal 8 11" xfId="4697"/>
    <cellStyle name="Normal 8 12" xfId="4592"/>
    <cellStyle name="Normal 8 2" xfId="221"/>
    <cellStyle name="Normal 8 2 2" xfId="222"/>
    <cellStyle name="Normal 8 2 3" xfId="286"/>
    <cellStyle name="Normal 8 2 3 2" xfId="492"/>
    <cellStyle name="Normal 8 2 3 2 2" xfId="1706"/>
    <cellStyle name="Normal 8 2 3 2 2 2" xfId="6030"/>
    <cellStyle name="Normal 8 2 3 2 3" xfId="5248"/>
    <cellStyle name="Normal 8 2 3 2 3 2" xfId="6028"/>
    <cellStyle name="Normal 8 2 3 2 4" xfId="5965"/>
    <cellStyle name="Normal 8 2 3 3" xfId="986"/>
    <cellStyle name="Normal 8 2 3 3 2" xfId="1826"/>
    <cellStyle name="Normal 8 2 3 4" xfId="1487"/>
    <cellStyle name="Normal 8 2 3 4 2" xfId="5949"/>
    <cellStyle name="Normal 8 2 3 5" xfId="4787"/>
    <cellStyle name="Normal 8 2 4" xfId="493"/>
    <cellStyle name="Normal 8 2 4 2" xfId="4543"/>
    <cellStyle name="Normal 8 2 4 2 2" xfId="5740"/>
    <cellStyle name="Normal 8 2 4 2 3" xfId="5371"/>
    <cellStyle name="Normal 8 2 4 3" xfId="4857"/>
    <cellStyle name="Normal 8 2 4 3 2" xfId="5608"/>
    <cellStyle name="Normal 8 2 4 4" xfId="4980"/>
    <cellStyle name="Normal 8 2 4 5" xfId="4463"/>
    <cellStyle name="Normal 8 2 4 6" xfId="5862"/>
    <cellStyle name="Normal 8 2 4 7" xfId="575"/>
    <cellStyle name="Normal 8 2 5" xfId="828"/>
    <cellStyle name="Normal 8 2 5 2" xfId="1237"/>
    <cellStyle name="Normal 8 2 5 2 2" xfId="2075"/>
    <cellStyle name="Normal 8 2 5 3" xfId="1371"/>
    <cellStyle name="Normal 8 2 5 4" xfId="5088"/>
    <cellStyle name="Normal 8 2 6" xfId="5472"/>
    <cellStyle name="Normal 8 2 6 2" xfId="6065"/>
    <cellStyle name="Normal 8 2 7" xfId="4652"/>
    <cellStyle name="Normal 8 2 8" xfId="5845"/>
    <cellStyle name="Normal 8 2 9" xfId="542"/>
    <cellStyle name="Normal 8 3" xfId="223"/>
    <cellStyle name="Normal 8 3 2" xfId="494"/>
    <cellStyle name="Normal 8 3 2 2" xfId="908"/>
    <cellStyle name="Normal 8 3 2 2 2" xfId="1708"/>
    <cellStyle name="Normal 8 3 2 2 3" xfId="5249"/>
    <cellStyle name="Normal 8 3 2 3" xfId="987"/>
    <cellStyle name="Normal 8 3 2 3 2" xfId="1827"/>
    <cellStyle name="Normal 8 3 2 4" xfId="1488"/>
    <cellStyle name="Normal 8 3 2 5" xfId="4788"/>
    <cellStyle name="Normal 8 3 3" xfId="495"/>
    <cellStyle name="Normal 8 3 3 2" xfId="4544"/>
    <cellStyle name="Normal 8 3 3 2 2" xfId="5741"/>
    <cellStyle name="Normal 8 3 3 2 3" xfId="5372"/>
    <cellStyle name="Normal 8 3 3 3" xfId="5417"/>
    <cellStyle name="Normal 8 3 3 3 2" xfId="5609"/>
    <cellStyle name="Normal 8 3 3 4" xfId="4981"/>
    <cellStyle name="Normal 8 3 3 5" xfId="4464"/>
    <cellStyle name="Normal 8 3 3 6" xfId="5859"/>
    <cellStyle name="Normal 8 3 3 7" xfId="571"/>
    <cellStyle name="Normal 8 3 4" xfId="907"/>
    <cellStyle name="Normal 8 3 4 2" xfId="1707"/>
    <cellStyle name="Normal 8 3 4 3" xfId="5089"/>
    <cellStyle name="Normal 8 3 5" xfId="1372"/>
    <cellStyle name="Normal 8 3 5 2" xfId="5954"/>
    <cellStyle name="Normal 8 3 6" xfId="4653"/>
    <cellStyle name="Normal 8 3 7" xfId="5841"/>
    <cellStyle name="Normal 8 3 8" xfId="537"/>
    <cellStyle name="Normal 8 4" xfId="224"/>
    <cellStyle name="Normal 8 5" xfId="496"/>
    <cellStyle name="Normal 8 5 2" xfId="5824"/>
    <cellStyle name="Normal 8 5 2 2" xfId="6176"/>
    <cellStyle name="Normal 8 5 3" xfId="5850"/>
    <cellStyle name="Normal 8 5 3 2" xfId="6000"/>
    <cellStyle name="Normal 8 5 3 3" xfId="6272"/>
    <cellStyle name="Normal 8 5 4" xfId="6276"/>
    <cellStyle name="Normal 8 5 5" xfId="552"/>
    <cellStyle name="Normal 8 6" xfId="497"/>
    <cellStyle name="Normal 8 6 2" xfId="909"/>
    <cellStyle name="Normal 8 6 2 2" xfId="1709"/>
    <cellStyle name="Normal 8 6 2 3" xfId="5188"/>
    <cellStyle name="Normal 8 6 3" xfId="1044"/>
    <cellStyle name="Normal 8 6 3 2" xfId="1884"/>
    <cellStyle name="Normal 8 6 4" xfId="1432"/>
    <cellStyle name="Normal 8 6 5" xfId="4730"/>
    <cellStyle name="Normal 8 7" xfId="829"/>
    <cellStyle name="Normal 8 7 2" xfId="1238"/>
    <cellStyle name="Normal 8 7 2 2" xfId="2076"/>
    <cellStyle name="Normal 8 7 2 3" xfId="5311"/>
    <cellStyle name="Normal 8 7 3" xfId="1313"/>
    <cellStyle name="Normal 8 7 4" xfId="4920"/>
    <cellStyle name="Normal 8 8" xfId="930"/>
    <cellStyle name="Normal 8 8 2" xfId="1770"/>
    <cellStyle name="Normal 8 8 3" xfId="5087"/>
    <cellStyle name="Normal 8 9" xfId="2146"/>
    <cellStyle name="Normal 8 9 2" xfId="5462"/>
    <cellStyle name="Normal 8_AVANCE TRIMESTRAL 2008 JUNIO" xfId="3493"/>
    <cellStyle name="Normal 9" xfId="53"/>
    <cellStyle name="Normal 9 2" xfId="225"/>
    <cellStyle name="Notas 2" xfId="226"/>
    <cellStyle name="Notas 3" xfId="227"/>
    <cellStyle name="Notas 4" xfId="228"/>
    <cellStyle name="Notas 4 2" xfId="229"/>
    <cellStyle name="Notas 4 2 2" xfId="498"/>
    <cellStyle name="Notas 4 2 2 2" xfId="833"/>
    <cellStyle name="Notas 4 2 2 2 2" xfId="1239"/>
    <cellStyle name="Notas 4 2 2 2 2 2" xfId="2077"/>
    <cellStyle name="Notas 4 2 2 2 3" xfId="1710"/>
    <cellStyle name="Notas 4 2 2 2 4" xfId="5250"/>
    <cellStyle name="Notas 4 2 2 3" xfId="832"/>
    <cellStyle name="Notas 4 2 2 3 2" xfId="5529"/>
    <cellStyle name="Notas 4 2 2 4" xfId="1094"/>
    <cellStyle name="Notas 4 2 2 4 2" xfId="1934"/>
    <cellStyle name="Notas 4 2 2 5" xfId="1489"/>
    <cellStyle name="Notas 4 2 2 6" xfId="4789"/>
    <cellStyle name="Notas 4 2 3" xfId="499"/>
    <cellStyle name="Notas 4 2 3 2" xfId="1240"/>
    <cellStyle name="Notas 4 2 3 2 2" xfId="2078"/>
    <cellStyle name="Notas 4 2 3 2 3" xfId="5373"/>
    <cellStyle name="Notas 4 2 3 3" xfId="1711"/>
    <cellStyle name="Notas 4 2 3 3 2" xfId="6097"/>
    <cellStyle name="Notas 4 2 3 4" xfId="4982"/>
    <cellStyle name="Notas 4 2 4" xfId="831"/>
    <cellStyle name="Notas 4 2 4 2" xfId="6174"/>
    <cellStyle name="Notas 4 2 4 3" xfId="5799"/>
    <cellStyle name="Notas 4 2 5" xfId="988"/>
    <cellStyle name="Notas 4 2 5 2" xfId="1828"/>
    <cellStyle name="Notas 4 2 5 3" xfId="5132"/>
    <cellStyle name="Notas 4 2 6" xfId="1373"/>
    <cellStyle name="Notas 4 2 7" xfId="4654"/>
    <cellStyle name="Notas 4 3" xfId="500"/>
    <cellStyle name="Notas 4 3 2" xfId="835"/>
    <cellStyle name="Notas 4 3 2 2" xfId="1241"/>
    <cellStyle name="Notas 4 3 2 2 2" xfId="2079"/>
    <cellStyle name="Notas 4 3 2 3" xfId="1712"/>
    <cellStyle name="Notas 4 3 2 4" xfId="5193"/>
    <cellStyle name="Notas 4 3 3" xfId="834"/>
    <cellStyle name="Notas 4 3 3 2" xfId="5500"/>
    <cellStyle name="Notas 4 3 4" xfId="1049"/>
    <cellStyle name="Notas 4 3 4 2" xfId="1889"/>
    <cellStyle name="Notas 4 3 5" xfId="1437"/>
    <cellStyle name="Notas 4 3 6" xfId="4733"/>
    <cellStyle name="Notas 4 4" xfId="501"/>
    <cellStyle name="Notas 4 4 2" xfId="1242"/>
    <cellStyle name="Notas 4 4 2 2" xfId="2080"/>
    <cellStyle name="Notas 4 4 2 3" xfId="5316"/>
    <cellStyle name="Notas 4 4 3" xfId="1713"/>
    <cellStyle name="Notas 4 4 3 2" xfId="6154"/>
    <cellStyle name="Notas 4 4 4" xfId="4925"/>
    <cellStyle name="Notas 4 5" xfId="830"/>
    <cellStyle name="Notas 4 5 2" xfId="5968"/>
    <cellStyle name="Notas 4 5 3" xfId="5918"/>
    <cellStyle name="Notas 4 6" xfId="935"/>
    <cellStyle name="Notas 4 6 2" xfId="1775"/>
    <cellStyle name="Notas 4 6 3" xfId="5099"/>
    <cellStyle name="Notas 4 7" xfId="1318"/>
    <cellStyle name="Notas 4 8" xfId="4597"/>
    <cellStyle name="Notas 5" xfId="230"/>
    <cellStyle name="Notas 5 2" xfId="502"/>
    <cellStyle name="Notas 5 2 2" xfId="838"/>
    <cellStyle name="Notas 5 2 2 2" xfId="1243"/>
    <cellStyle name="Notas 5 2 2 2 2" xfId="2081"/>
    <cellStyle name="Notas 5 2 2 3" xfId="1714"/>
    <cellStyle name="Notas 5 2 2 4" xfId="5209"/>
    <cellStyle name="Notas 5 2 3" xfId="837"/>
    <cellStyle name="Notas 5 2 3 2" xfId="5503"/>
    <cellStyle name="Notas 5 2 4" xfId="1066"/>
    <cellStyle name="Notas 5 2 4 2" xfId="1906"/>
    <cellStyle name="Notas 5 2 5" xfId="1454"/>
    <cellStyle name="Notas 5 2 6" xfId="4748"/>
    <cellStyle name="Notas 5 3" xfId="503"/>
    <cellStyle name="Notas 5 3 2" xfId="1244"/>
    <cellStyle name="Notas 5 3 2 2" xfId="2082"/>
    <cellStyle name="Notas 5 3 2 3" xfId="5332"/>
    <cellStyle name="Notas 5 3 3" xfId="1715"/>
    <cellStyle name="Notas 5 3 3 2" xfId="6019"/>
    <cellStyle name="Notas 5 3 4" xfId="4941"/>
    <cellStyle name="Notas 5 4" xfId="836"/>
    <cellStyle name="Notas 5 4 2" xfId="6175"/>
    <cellStyle name="Notas 5 4 3" xfId="6115"/>
    <cellStyle name="Notas 5 5" xfId="952"/>
    <cellStyle name="Notas 5 5 2" xfId="1792"/>
    <cellStyle name="Notas 5 5 3" xfId="5102"/>
    <cellStyle name="Notas 5 6" xfId="1333"/>
    <cellStyle name="Notas 5 7" xfId="4613"/>
    <cellStyle name="Notas 6" xfId="504"/>
    <cellStyle name="Notas 6 2" xfId="505"/>
    <cellStyle name="Notas 6 2 2" xfId="6117"/>
    <cellStyle name="Notas 6 2 2 2" xfId="6045"/>
    <cellStyle name="Notas 6 2 3" xfId="5930"/>
    <cellStyle name="Notas 6 2 3 2" xfId="6138"/>
    <cellStyle name="Notas 6 2 4" xfId="5792"/>
    <cellStyle name="Notas 6 3" xfId="6306"/>
    <cellStyle name="Notas 6 3 2" xfId="6041"/>
    <cellStyle name="Notas 6 4" xfId="6312"/>
    <cellStyle name="Notas 6 4 2" xfId="6202"/>
    <cellStyle name="Notas 6 5" xfId="5812"/>
    <cellStyle name="Num. cuadro" xfId="231"/>
    <cellStyle name="Pie" xfId="232"/>
    <cellStyle name="Porcentaje 2" xfId="50"/>
    <cellStyle name="Porcentaje 2 10" xfId="233"/>
    <cellStyle name="Porcentaje 2 2" xfId="234"/>
    <cellStyle name="Porcentaje 2 2 2" xfId="545"/>
    <cellStyle name="Porcentaje 2 2 3" xfId="566"/>
    <cellStyle name="Porcentaje 2 2 3 2" xfId="840"/>
    <cellStyle name="Porcentaje 2 2 3 2 2" xfId="1245"/>
    <cellStyle name="Porcentaje 2 2 3 2 2 2" xfId="2083"/>
    <cellStyle name="Porcentaje 2 2 3 2 3" xfId="1716"/>
    <cellStyle name="Porcentaje 2 2 3 3" xfId="839"/>
    <cellStyle name="Porcentaje 2 2 3 4" xfId="1050"/>
    <cellStyle name="Porcentaje 2 2 3 4 2" xfId="1890"/>
    <cellStyle name="Porcentaje 2 2 3 5" xfId="1438"/>
    <cellStyle name="Porcentaje 2 2 4" xfId="936"/>
    <cellStyle name="Porcentaje 2 2 4 2" xfId="1776"/>
    <cellStyle name="Porcentaje 2 2 5" xfId="5836"/>
    <cellStyle name="Porcentaje 2 2 6" xfId="530"/>
    <cellStyle name="Porcentaje 2 3" xfId="235"/>
    <cellStyle name="Porcentaje 2 3 2" xfId="287"/>
    <cellStyle name="Porcentaje 2 3 2 2" xfId="506"/>
    <cellStyle name="Porcentaje 2 3 2 2 2" xfId="1246"/>
    <cellStyle name="Porcentaje 2 3 2 2 2 2" xfId="2084"/>
    <cellStyle name="Porcentaje 2 3 2 2 3" xfId="1717"/>
    <cellStyle name="Porcentaje 2 3 2 2 3 2" xfId="6120"/>
    <cellStyle name="Porcentaje 2 3 2 2 4" xfId="5251"/>
    <cellStyle name="Porcentaje 2 3 2 3" xfId="842"/>
    <cellStyle name="Porcentaje 2 3 2 3 2" xfId="5530"/>
    <cellStyle name="Porcentaje 2 3 2 4" xfId="1095"/>
    <cellStyle name="Porcentaje 2 3 2 4 2" xfId="1935"/>
    <cellStyle name="Porcentaje 2 3 2 5" xfId="1490"/>
    <cellStyle name="Porcentaje 2 3 2 6" xfId="4790"/>
    <cellStyle name="Porcentaje 2 3 3" xfId="507"/>
    <cellStyle name="Porcentaje 2 3 3 2" xfId="1247"/>
    <cellStyle name="Porcentaje 2 3 3 2 2" xfId="2085"/>
    <cellStyle name="Porcentaje 2 3 3 2 3" xfId="5374"/>
    <cellStyle name="Porcentaje 2 3 3 3" xfId="1718"/>
    <cellStyle name="Porcentaje 2 3 3 3 2" xfId="6022"/>
    <cellStyle name="Porcentaje 2 3 3 4" xfId="4983"/>
    <cellStyle name="Porcentaje 2 3 4" xfId="841"/>
    <cellStyle name="Porcentaje 2 3 4 2" xfId="6037"/>
    <cellStyle name="Porcentaje 2 3 4 3" xfId="5981"/>
    <cellStyle name="Porcentaje 2 3 5" xfId="989"/>
    <cellStyle name="Porcentaje 2 3 5 2" xfId="1829"/>
    <cellStyle name="Porcentaje 2 3 5 3" xfId="5133"/>
    <cellStyle name="Porcentaje 2 3 6" xfId="1374"/>
    <cellStyle name="Porcentaje 2 3 7" xfId="4655"/>
    <cellStyle name="Porcentaje 2 4" xfId="236"/>
    <cellStyle name="Porcentaje 2 5" xfId="237"/>
    <cellStyle name="Porcentaje 2 6" xfId="508"/>
    <cellStyle name="Porcentaje 2 6 2" xfId="844"/>
    <cellStyle name="Porcentaje 2 6 2 2" xfId="1248"/>
    <cellStyle name="Porcentaje 2 6 2 2 2" xfId="2086"/>
    <cellStyle name="Porcentaje 2 6 2 2 3" xfId="5317"/>
    <cellStyle name="Porcentaje 2 6 2 3" xfId="1720"/>
    <cellStyle name="Porcentaje 2 6 2 4" xfId="4926"/>
    <cellStyle name="Porcentaje 2 6 3" xfId="1719"/>
    <cellStyle name="Porcentaje 2 6 3 2" xfId="6134"/>
    <cellStyle name="Porcentaje 2 6 3 3" xfId="5802"/>
    <cellStyle name="Porcentaje 2 6 4" xfId="1319"/>
    <cellStyle name="Porcentaje 2 6 4 2" xfId="5683"/>
    <cellStyle name="Porcentaje 2 6 4 3" xfId="5194"/>
    <cellStyle name="Porcentaje 2 6 5" xfId="5467"/>
    <cellStyle name="Porcentaje 2 6 6" xfId="4598"/>
    <cellStyle name="Porcentaje 2 6 7" xfId="5888"/>
    <cellStyle name="Porcentaje 2 6 8" xfId="843"/>
    <cellStyle name="Porcentaje 2 7" xfId="509"/>
    <cellStyle name="Porcentaje 2 7 2" xfId="5668"/>
    <cellStyle name="Porcentaje 2 7 2 2" xfId="6181"/>
    <cellStyle name="Porcentaje 2 7 3" xfId="5100"/>
    <cellStyle name="Porcentaje 2 7 3 2" xfId="6227"/>
    <cellStyle name="Porcentaje 2 7 4" xfId="5931"/>
    <cellStyle name="Porcentaje 2 8" xfId="5828"/>
    <cellStyle name="Porcentaje 2 8 2" xfId="5923"/>
    <cellStyle name="Porcentaje 2 9" xfId="6262"/>
    <cellStyle name="Porcentaje 3" xfId="238"/>
    <cellStyle name="Porcentaje 3 10" xfId="4614"/>
    <cellStyle name="Porcentaje 3 2" xfId="239"/>
    <cellStyle name="Porcentaje 3 2 2" xfId="288"/>
    <cellStyle name="Porcentaje 3 2 2 2" xfId="510"/>
    <cellStyle name="Porcentaje 3 2 2 2 2" xfId="1249"/>
    <cellStyle name="Porcentaje 3 2 2 2 2 2" xfId="2087"/>
    <cellStyle name="Porcentaje 3 2 2 2 3" xfId="1721"/>
    <cellStyle name="Porcentaje 3 2 2 2 3 2" xfId="6164"/>
    <cellStyle name="Porcentaje 3 2 2 2 4" xfId="5253"/>
    <cellStyle name="Porcentaje 3 2 2 3" xfId="847"/>
    <cellStyle name="Porcentaje 3 2 2 3 2" xfId="5532"/>
    <cellStyle name="Porcentaje 3 2 2 4" xfId="1097"/>
    <cellStyle name="Porcentaje 3 2 2 4 2" xfId="1937"/>
    <cellStyle name="Porcentaje 3 2 2 5" xfId="1492"/>
    <cellStyle name="Porcentaje 3 2 2 6" xfId="4792"/>
    <cellStyle name="Porcentaje 3 2 3" xfId="511"/>
    <cellStyle name="Porcentaje 3 2 3 2" xfId="1250"/>
    <cellStyle name="Porcentaje 3 2 3 2 2" xfId="2088"/>
    <cellStyle name="Porcentaje 3 2 3 2 3" xfId="5376"/>
    <cellStyle name="Porcentaje 3 2 3 3" xfId="1722"/>
    <cellStyle name="Porcentaje 3 2 3 3 2" xfId="6098"/>
    <cellStyle name="Porcentaje 3 2 3 4" xfId="4985"/>
    <cellStyle name="Porcentaje 3 2 4" xfId="846"/>
    <cellStyle name="Porcentaje 3 2 4 2" xfId="6169"/>
    <cellStyle name="Porcentaje 3 2 4 3" xfId="6125"/>
    <cellStyle name="Porcentaje 3 2 5" xfId="991"/>
    <cellStyle name="Porcentaje 3 2 5 2" xfId="1831"/>
    <cellStyle name="Porcentaje 3 2 5 3" xfId="5135"/>
    <cellStyle name="Porcentaje 3 2 6" xfId="1376"/>
    <cellStyle name="Porcentaje 3 2 7" xfId="4657"/>
    <cellStyle name="Porcentaje 3 3" xfId="240"/>
    <cellStyle name="Porcentaje 3 3 2" xfId="512"/>
    <cellStyle name="Porcentaje 3 3 2 2" xfId="850"/>
    <cellStyle name="Porcentaje 3 3 2 2 2" xfId="1252"/>
    <cellStyle name="Porcentaje 3 3 2 2 2 2" xfId="2089"/>
    <cellStyle name="Porcentaje 3 3 2 2 3" xfId="1723"/>
    <cellStyle name="Porcentaje 3 3 2 2 4" xfId="5252"/>
    <cellStyle name="Porcentaje 3 3 2 3" xfId="849"/>
    <cellStyle name="Porcentaje 3 3 2 3 2" xfId="5531"/>
    <cellStyle name="Porcentaje 3 3 2 4" xfId="1096"/>
    <cellStyle name="Porcentaje 3 3 2 4 2" xfId="1936"/>
    <cellStyle name="Porcentaje 3 3 2 5" xfId="1491"/>
    <cellStyle name="Porcentaje 3 3 2 6" xfId="4791"/>
    <cellStyle name="Porcentaje 3 3 3" xfId="513"/>
    <cellStyle name="Porcentaje 3 3 3 2" xfId="1253"/>
    <cellStyle name="Porcentaje 3 3 3 2 2" xfId="2090"/>
    <cellStyle name="Porcentaje 3 3 3 2 3" xfId="5375"/>
    <cellStyle name="Porcentaje 3 3 3 3" xfId="1724"/>
    <cellStyle name="Porcentaje 3 3 3 3 2" xfId="6020"/>
    <cellStyle name="Porcentaje 3 3 3 4" xfId="4984"/>
    <cellStyle name="Porcentaje 3 3 4" xfId="848"/>
    <cellStyle name="Porcentaje 3 3 4 2" xfId="6283"/>
    <cellStyle name="Porcentaje 3 3 4 3" xfId="6254"/>
    <cellStyle name="Porcentaje 3 3 5" xfId="990"/>
    <cellStyle name="Porcentaje 3 3 5 2" xfId="1830"/>
    <cellStyle name="Porcentaje 3 3 5 3" xfId="5134"/>
    <cellStyle name="Porcentaje 3 3 6" xfId="1375"/>
    <cellStyle name="Porcentaje 3 3 7" xfId="4656"/>
    <cellStyle name="Porcentaje 3 4" xfId="514"/>
    <cellStyle name="Porcentaje 3 4 2" xfId="852"/>
    <cellStyle name="Porcentaje 3 4 2 2" xfId="1254"/>
    <cellStyle name="Porcentaje 3 4 2 2 2" xfId="2091"/>
    <cellStyle name="Porcentaje 3 4 2 3" xfId="1725"/>
    <cellStyle name="Porcentaje 3 4 2 4" xfId="5210"/>
    <cellStyle name="Porcentaje 3 4 3" xfId="851"/>
    <cellStyle name="Porcentaje 3 4 3 2" xfId="5504"/>
    <cellStyle name="Porcentaje 3 4 4" xfId="1067"/>
    <cellStyle name="Porcentaje 3 4 4 2" xfId="1907"/>
    <cellStyle name="Porcentaje 3 4 5" xfId="1455"/>
    <cellStyle name="Porcentaje 3 4 6" xfId="4749"/>
    <cellStyle name="Porcentaje 3 5" xfId="515"/>
    <cellStyle name="Porcentaje 3 5 2" xfId="854"/>
    <cellStyle name="Porcentaje 3 5 2 2" xfId="1255"/>
    <cellStyle name="Porcentaje 3 5 2 2 2" xfId="2092"/>
    <cellStyle name="Porcentaje 3 5 2 3" xfId="1727"/>
    <cellStyle name="Porcentaje 3 5 2 4" xfId="5333"/>
    <cellStyle name="Porcentaje 3 5 3" xfId="1726"/>
    <cellStyle name="Porcentaje 3 5 3 2" xfId="5594"/>
    <cellStyle name="Porcentaje 3 5 4" xfId="1334"/>
    <cellStyle name="Porcentaje 3 5 5" xfId="4882"/>
    <cellStyle name="Porcentaje 3 5 6" xfId="4942"/>
    <cellStyle name="Porcentaje 3 5 7" xfId="5889"/>
    <cellStyle name="Porcentaje 3 5 8" xfId="853"/>
    <cellStyle name="Porcentaje 3 6" xfId="855"/>
    <cellStyle name="Porcentaje 3 6 2" xfId="4819"/>
    <cellStyle name="Porcentaje 3 6 2 2" xfId="5938"/>
    <cellStyle name="Porcentaje 3 6 3" xfId="4482"/>
    <cellStyle name="Porcentaje 3 6 4" xfId="6271"/>
    <cellStyle name="Porcentaje 3 7" xfId="845"/>
    <cellStyle name="Porcentaje 3 7 2" xfId="4839"/>
    <cellStyle name="Porcentaje 3 7 2 2" xfId="5669"/>
    <cellStyle name="Porcentaje 3 7 3" xfId="5103"/>
    <cellStyle name="Porcentaje 3 7 4" xfId="4511"/>
    <cellStyle name="Porcentaje 3 8" xfId="953"/>
    <cellStyle name="Porcentaje 3 8 2" xfId="1793"/>
    <cellStyle name="Porcentaje 3 9" xfId="1301"/>
    <cellStyle name="Porcentaje 3 9 2" xfId="5775"/>
    <cellStyle name="Porcentaje 3 9 3" xfId="2172"/>
    <cellStyle name="Porcentaje 4" xfId="241"/>
    <cellStyle name="Porcentaje 4 2" xfId="289"/>
    <cellStyle name="Porcentaje 4 2 2" xfId="516"/>
    <cellStyle name="Porcentaje 4 2 2 2" xfId="1256"/>
    <cellStyle name="Porcentaje 4 2 2 2 2" xfId="2093"/>
    <cellStyle name="Porcentaje 4 2 2 3" xfId="1728"/>
    <cellStyle name="Porcentaje 4 2 2 3 2" xfId="6106"/>
    <cellStyle name="Porcentaje 4 2 2 4" xfId="5254"/>
    <cellStyle name="Porcentaje 4 2 3" xfId="857"/>
    <cellStyle name="Porcentaje 4 2 3 2" xfId="5533"/>
    <cellStyle name="Porcentaje 4 2 4" xfId="1098"/>
    <cellStyle name="Porcentaje 4 2 4 2" xfId="1938"/>
    <cellStyle name="Porcentaje 4 2 5" xfId="1493"/>
    <cellStyle name="Porcentaje 4 2 6" xfId="4793"/>
    <cellStyle name="Porcentaje 4 3" xfId="517"/>
    <cellStyle name="Porcentaje 4 3 2" xfId="1257"/>
    <cellStyle name="Porcentaje 4 3 2 2" xfId="2094"/>
    <cellStyle name="Porcentaje 4 3 2 3" xfId="5377"/>
    <cellStyle name="Porcentaje 4 3 3" xfId="1729"/>
    <cellStyle name="Porcentaje 4 3 3 2" xfId="6228"/>
    <cellStyle name="Porcentaje 4 3 4" xfId="4986"/>
    <cellStyle name="Porcentaje 4 4" xfId="856"/>
    <cellStyle name="Porcentaje 4 4 2" xfId="6032"/>
    <cellStyle name="Porcentaje 4 4 3" xfId="6250"/>
    <cellStyle name="Porcentaje 4 5" xfId="992"/>
    <cellStyle name="Porcentaje 4 5 2" xfId="1832"/>
    <cellStyle name="Porcentaje 4 5 3" xfId="5136"/>
    <cellStyle name="Porcentaje 4 6" xfId="1377"/>
    <cellStyle name="Porcentaje 4 7" xfId="4658"/>
    <cellStyle name="Porcentaje 5" xfId="290"/>
    <cellStyle name="Porcentaje 5 2" xfId="518"/>
    <cellStyle name="Porcentaje 5 2 2" xfId="5826"/>
    <cellStyle name="Porcentaje 5 2 2 2" xfId="5941"/>
    <cellStyle name="Porcentaje 5 2 3" xfId="5984"/>
    <cellStyle name="Porcentaje 5 2 3 2" xfId="6081"/>
    <cellStyle name="Porcentaje 5 2 3 3" xfId="5800"/>
    <cellStyle name="Porcentaje 5 2 4" xfId="6293"/>
    <cellStyle name="Porcentaje 5 2 5" xfId="2178"/>
    <cellStyle name="Porcentaje 5 3" xfId="519"/>
    <cellStyle name="Porcentaje 5 3 2" xfId="4885"/>
    <cellStyle name="Porcentaje 5 3 2 2" xfId="5942"/>
    <cellStyle name="Porcentaje 5 3 2 3" xfId="5831"/>
    <cellStyle name="Porcentaje 5 3 3" xfId="5158"/>
    <cellStyle name="Porcentaje 5 3 3 2" xfId="6029"/>
    <cellStyle name="Porcentaje 5 3 3 3" xfId="5985"/>
    <cellStyle name="Porcentaje 5 3 4" xfId="5827"/>
    <cellStyle name="Porcentaje 5 3 5" xfId="6243"/>
    <cellStyle name="Porcentaje 5 3 6" xfId="4522"/>
    <cellStyle name="Porcentaje 5 4" xfId="5793"/>
    <cellStyle name="Porcentaje 5 4 2" xfId="5871"/>
    <cellStyle name="Porcentaje 5 5" xfId="5866"/>
    <cellStyle name="Porcentaje 5 5 2" xfId="6198"/>
    <cellStyle name="Porcentaje 5 5 3" xfId="5882"/>
    <cellStyle name="Porcentaje 5 6" xfId="5834"/>
    <cellStyle name="Porcentaje 5 7" xfId="594"/>
    <cellStyle name="Porcentaje 6" xfId="520"/>
    <cellStyle name="Porcentaje 6 2" xfId="4523"/>
    <cellStyle name="Porcentaje 6 2 2" xfId="5675"/>
    <cellStyle name="Porcentaje 6 2 3" xfId="5160"/>
    <cellStyle name="Porcentaje 6 3" xfId="4881"/>
    <cellStyle name="Porcentaje 6 3 2" xfId="5487"/>
    <cellStyle name="Porcentaje 6 4" xfId="4704"/>
    <cellStyle name="Porcentaje 6 5" xfId="2175"/>
    <cellStyle name="Porcentaje 7" xfId="2128"/>
    <cellStyle name="Porcentaje 7 2" xfId="2158"/>
    <cellStyle name="Porcentaje 7 2 2" xfId="4702"/>
    <cellStyle name="Porcentaje 7 2 2 2" xfId="5687"/>
    <cellStyle name="Porcentaje 7 2 3" xfId="5279"/>
    <cellStyle name="Porcentaje 7 2 4" xfId="4529"/>
    <cellStyle name="Porcentaje 7 3" xfId="4838"/>
    <cellStyle name="Porcentaje 7 3 2" xfId="5553"/>
    <cellStyle name="Porcentaje 7 4" xfId="4888"/>
    <cellStyle name="Porcentaje 7 5" xfId="4449"/>
    <cellStyle name="Porcentaje 8" xfId="5440"/>
    <cellStyle name="Porcentaje 9" xfId="4560"/>
    <cellStyle name="Porcentual 2" xfId="51"/>
    <cellStyle name="Porcentual 2 2" xfId="242"/>
    <cellStyle name="Porcentual 2 2 2" xfId="243"/>
    <cellStyle name="Porcentual 2 2 3" xfId="858"/>
    <cellStyle name="Porcentual 3" xfId="244"/>
    <cellStyle name="Porcentual 3 2" xfId="245"/>
    <cellStyle name="Porcentual 3 2 2" xfId="246"/>
    <cellStyle name="Porcentual 3 2 2 2" xfId="291"/>
    <cellStyle name="Porcentual 3 2 2 2 2" xfId="521"/>
    <cellStyle name="Porcentual 3 2 2 2 2 2" xfId="1258"/>
    <cellStyle name="Porcentual 3 2 2 2 2 2 2" xfId="2095"/>
    <cellStyle name="Porcentual 3 2 2 2 2 3" xfId="1730"/>
    <cellStyle name="Porcentual 3 2 2 2 2 3 2" xfId="6236"/>
    <cellStyle name="Porcentual 3 2 2 2 2 4" xfId="5255"/>
    <cellStyle name="Porcentual 3 2 2 2 3" xfId="860"/>
    <cellStyle name="Porcentual 3 2 2 2 3 2" xfId="5534"/>
    <cellStyle name="Porcentual 3 2 2 2 4" xfId="1046"/>
    <cellStyle name="Porcentual 3 2 2 2 4 2" xfId="1886"/>
    <cellStyle name="Porcentual 3 2 2 2 5" xfId="1434"/>
    <cellStyle name="Porcentual 3 2 2 2 6" xfId="4794"/>
    <cellStyle name="Porcentual 3 2 2 3" xfId="522"/>
    <cellStyle name="Porcentual 3 2 2 3 2" xfId="1259"/>
    <cellStyle name="Porcentual 3 2 2 3 2 2" xfId="2096"/>
    <cellStyle name="Porcentual 3 2 2 3 2 3" xfId="5378"/>
    <cellStyle name="Porcentual 3 2 2 3 3" xfId="1731"/>
    <cellStyle name="Porcentual 3 2 2 3 3 2" xfId="6021"/>
    <cellStyle name="Porcentual 3 2 2 3 4" xfId="4987"/>
    <cellStyle name="Porcentual 3 2 2 4" xfId="859"/>
    <cellStyle name="Porcentual 3 2 2 4 2" xfId="5808"/>
    <cellStyle name="Porcentual 3 2 2 4 3" xfId="5879"/>
    <cellStyle name="Porcentual 3 2 2 5" xfId="932"/>
    <cellStyle name="Porcentual 3 2 2 5 2" xfId="1772"/>
    <cellStyle name="Porcentual 3 2 2 5 3" xfId="5137"/>
    <cellStyle name="Porcentual 3 2 2 6" xfId="1378"/>
    <cellStyle name="Porcentual 3 2 2 7" xfId="4659"/>
    <cellStyle name="Porcentual 3 2 3" xfId="247"/>
    <cellStyle name="Porcentual 3 2 4" xfId="523"/>
    <cellStyle name="Porcentual 3 2 4 2" xfId="862"/>
    <cellStyle name="Porcentual 3 2 4 2 2" xfId="1260"/>
    <cellStyle name="Porcentual 3 2 4 2 2 2" xfId="2097"/>
    <cellStyle name="Porcentual 3 2 4 2 2 3" xfId="5313"/>
    <cellStyle name="Porcentual 3 2 4 2 3" xfId="1733"/>
    <cellStyle name="Porcentual 3 2 4 2 4" xfId="4922"/>
    <cellStyle name="Porcentual 3 2 4 3" xfId="1732"/>
    <cellStyle name="Porcentual 3 2 4 3 2" xfId="6133"/>
    <cellStyle name="Porcentual 3 2 4 3 3" xfId="6253"/>
    <cellStyle name="Porcentual 3 2 4 4" xfId="1315"/>
    <cellStyle name="Porcentual 3 2 4 4 2" xfId="5682"/>
    <cellStyle name="Porcentual 3 2 4 4 3" xfId="5190"/>
    <cellStyle name="Porcentual 3 2 4 5" xfId="5464"/>
    <cellStyle name="Porcentual 3 2 4 6" xfId="4594"/>
    <cellStyle name="Porcentual 3 2 4 7" xfId="5890"/>
    <cellStyle name="Porcentual 3 2 4 8" xfId="861"/>
    <cellStyle name="Porcentual 3 2 5" xfId="524"/>
    <cellStyle name="Porcentual 3 2 5 2" xfId="5666"/>
    <cellStyle name="Porcentual 3 2 5 2 2" xfId="5939"/>
    <cellStyle name="Porcentual 3 2 5 3" xfId="5097"/>
    <cellStyle name="Porcentual 3 2 5 3 2" xfId="6099"/>
    <cellStyle name="Porcentual 3 2 5 4" xfId="5990"/>
    <cellStyle name="Porcentual 3 2 6" xfId="5924"/>
    <cellStyle name="Porcentual 3 2 6 2" xfId="6067"/>
    <cellStyle name="Porcentual 3 2 7" xfId="6300"/>
    <cellStyle name="Porcentual 3 3" xfId="248"/>
    <cellStyle name="Porcentual 3 3 2" xfId="292"/>
    <cellStyle name="Porcentual 3 3 2 2" xfId="525"/>
    <cellStyle name="Porcentual 3 3 2 2 2" xfId="1261"/>
    <cellStyle name="Porcentual 3 3 2 2 2 2" xfId="2098"/>
    <cellStyle name="Porcentual 3 3 2 2 3" xfId="1734"/>
    <cellStyle name="Porcentual 3 3 2 2 3 2" xfId="6165"/>
    <cellStyle name="Porcentual 3 3 2 2 4" xfId="5256"/>
    <cellStyle name="Porcentual 3 3 2 3" xfId="864"/>
    <cellStyle name="Porcentual 3 3 2 3 2" xfId="5535"/>
    <cellStyle name="Porcentual 3 3 2 4" xfId="1045"/>
    <cellStyle name="Porcentual 3 3 2 4 2" xfId="1885"/>
    <cellStyle name="Porcentual 3 3 2 5" xfId="1433"/>
    <cellStyle name="Porcentual 3 3 2 6" xfId="4795"/>
    <cellStyle name="Porcentual 3 3 3" xfId="526"/>
    <cellStyle name="Porcentual 3 3 3 2" xfId="1262"/>
    <cellStyle name="Porcentual 3 3 3 2 2" xfId="2099"/>
    <cellStyle name="Porcentual 3 3 3 2 3" xfId="5379"/>
    <cellStyle name="Porcentual 3 3 3 3" xfId="1735"/>
    <cellStyle name="Porcentual 3 3 3 3 2" xfId="6229"/>
    <cellStyle name="Porcentual 3 3 3 4" xfId="4988"/>
    <cellStyle name="Porcentual 3 3 4" xfId="863"/>
    <cellStyle name="Porcentual 3 3 4 2" xfId="5910"/>
    <cellStyle name="Porcentual 3 3 4 3" xfId="6256"/>
    <cellStyle name="Porcentual 3 3 5" xfId="931"/>
    <cellStyle name="Porcentual 3 3 5 2" xfId="1771"/>
    <cellStyle name="Porcentual 3 3 5 3" xfId="5138"/>
    <cellStyle name="Porcentual 3 3 6" xfId="1379"/>
    <cellStyle name="Porcentual 3 3 7" xfId="4660"/>
    <cellStyle name="Porcentual 3 4" xfId="249"/>
    <cellStyle name="Porcentual 3 5" xfId="527"/>
    <cellStyle name="Porcentual 3 5 2" xfId="866"/>
    <cellStyle name="Porcentual 3 5 2 2" xfId="1263"/>
    <cellStyle name="Porcentual 3 5 2 2 2" xfId="2100"/>
    <cellStyle name="Porcentual 3 5 2 2 3" xfId="5312"/>
    <cellStyle name="Porcentual 3 5 2 3" xfId="1737"/>
    <cellStyle name="Porcentual 3 5 2 4" xfId="4921"/>
    <cellStyle name="Porcentual 3 5 3" xfId="1736"/>
    <cellStyle name="Porcentual 3 5 3 2" xfId="6207"/>
    <cellStyle name="Porcentual 3 5 3 3" xfId="5807"/>
    <cellStyle name="Porcentual 3 5 4" xfId="1314"/>
    <cellStyle name="Porcentual 3 5 4 2" xfId="5681"/>
    <cellStyle name="Porcentual 3 5 4 3" xfId="5189"/>
    <cellStyle name="Porcentual 3 5 5" xfId="5463"/>
    <cellStyle name="Porcentual 3 5 6" xfId="4593"/>
    <cellStyle name="Porcentual 3 5 7" xfId="5891"/>
    <cellStyle name="Porcentual 3 5 8" xfId="865"/>
    <cellStyle name="Porcentual 3 6" xfId="528"/>
    <cellStyle name="Porcentual 3 6 2" xfId="5665"/>
    <cellStyle name="Porcentual 3 6 2 2" xfId="6050"/>
    <cellStyle name="Porcentual 3 6 3" xfId="5096"/>
    <cellStyle name="Porcentual 3 6 3 2" xfId="6155"/>
    <cellStyle name="Porcentual 3 6 4" xfId="5966"/>
    <cellStyle name="Porcentual 3 7" xfId="5833"/>
    <cellStyle name="Porcentual 3 7 2" xfId="5797"/>
    <cellStyle name="Porcentual 3 8" xfId="6268"/>
    <cellStyle name="Salida" xfId="10" builtinId="21" customBuiltin="1"/>
    <cellStyle name="Texto de advertencia" xfId="14" builtinId="11" customBuiltin="1"/>
    <cellStyle name="Texto explicativo" xfId="15" builtinId="53" customBuiltin="1"/>
    <cellStyle name="Titulo" xfId="250"/>
    <cellStyle name="Título 2" xfId="3" builtinId="17" customBuiltin="1"/>
    <cellStyle name="Título 3" xfId="4" builtinId="18" customBuiltin="1"/>
    <cellStyle name="Título 4" xfId="41"/>
    <cellStyle name="Título de hoja" xfId="3494"/>
    <cellStyle name="Total" xfId="16" builtinId="25" customBuiltin="1"/>
  </cellStyles>
  <dxfs count="0"/>
  <tableStyles count="0" defaultTableStyle="TableStyleMedium2" defaultPivotStyle="PivotStyleLight16"/>
  <colors>
    <mruColors>
      <color rgb="FF996633"/>
      <color rgb="FF663300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92</xdr:row>
      <xdr:rowOff>133349</xdr:rowOff>
    </xdr:from>
    <xdr:to>
      <xdr:col>5</xdr:col>
      <xdr:colOff>1743075</xdr:colOff>
      <xdr:row>99</xdr:row>
      <xdr:rowOff>104774</xdr:rowOff>
    </xdr:to>
    <xdr:sp macro="" textlink="">
      <xdr:nvSpPr>
        <xdr:cNvPr id="7" name="AutoShape 14"/>
        <xdr:cNvSpPr>
          <a:spLocks noChangeArrowheads="1"/>
        </xdr:cNvSpPr>
      </xdr:nvSpPr>
      <xdr:spPr bwMode="auto">
        <a:xfrm>
          <a:off x="1381125" y="18821399"/>
          <a:ext cx="4171950" cy="13049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MAURICIO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ESCOBAR MARTÍNEZ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DIRECTOR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GENERAL DEL INSTITUTO TECNOLÓGICO </a:t>
          </a:r>
        </a:p>
        <a:p>
          <a:pPr algn="ctr" rtl="1">
            <a:defRPr sz="1000"/>
          </a:pP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SUPERIOR DE SAN MARTÍN TEXMELUCAN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602891</xdr:colOff>
      <xdr:row>92</xdr:row>
      <xdr:rowOff>92169</xdr:rowOff>
    </xdr:from>
    <xdr:to>
      <xdr:col>15</xdr:col>
      <xdr:colOff>15</xdr:colOff>
      <xdr:row>99</xdr:row>
      <xdr:rowOff>101694</xdr:rowOff>
    </xdr:to>
    <xdr:sp macro="" textlink="">
      <xdr:nvSpPr>
        <xdr:cNvPr id="8" name="AutoShape 17"/>
        <xdr:cNvSpPr>
          <a:spLocks noChangeArrowheads="1"/>
        </xdr:cNvSpPr>
      </xdr:nvSpPr>
      <xdr:spPr bwMode="auto">
        <a:xfrm>
          <a:off x="9567597" y="18402581"/>
          <a:ext cx="4193242" cy="13430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SANDRA HERNÁNDEZ ORTEGA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JEFA DEL DEPARTAMENTO DE RECURSOS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FINANCIEROS DEL </a:t>
          </a:r>
        </a:p>
        <a:p>
          <a:pPr algn="ctr" rtl="1">
            <a:defRPr sz="1000"/>
          </a:pP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INSTITUTO TECNOLÓGICO SUPERIOR DE SAN MARTÍN TEXMELUCAN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11207</xdr:colOff>
      <xdr:row>7</xdr:row>
      <xdr:rowOff>15369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535206" cy="13936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50</xdr:row>
      <xdr:rowOff>136072</xdr:rowOff>
    </xdr:from>
    <xdr:to>
      <xdr:col>3</xdr:col>
      <xdr:colOff>1197428</xdr:colOff>
      <xdr:row>58</xdr:row>
      <xdr:rowOff>122465</xdr:rowOff>
    </xdr:to>
    <xdr:sp macro="" textlink="">
      <xdr:nvSpPr>
        <xdr:cNvPr id="6" name="AutoShape 14"/>
        <xdr:cNvSpPr>
          <a:spLocks noChangeArrowheads="1"/>
        </xdr:cNvSpPr>
      </xdr:nvSpPr>
      <xdr:spPr bwMode="auto">
        <a:xfrm>
          <a:off x="163285" y="11021786"/>
          <a:ext cx="3592286" cy="1510393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MAURICIO ESCOBAR MARTÍNEZ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</a:t>
          </a:r>
          <a:r>
            <a:rPr lang="es-MX" sz="7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GENERAL DEL INSTITUTO TECNOLÓGICO 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/>
          <a:r>
            <a:rPr lang="es-MX" sz="7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SUPERIOR DE SAN MARTÍN TEXMELUCAN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638285</xdr:colOff>
      <xdr:row>50</xdr:row>
      <xdr:rowOff>175172</xdr:rowOff>
    </xdr:from>
    <xdr:to>
      <xdr:col>10</xdr:col>
      <xdr:colOff>154371</xdr:colOff>
      <xdr:row>58</xdr:row>
      <xdr:rowOff>120431</xdr:rowOff>
    </xdr:to>
    <xdr:sp macro="" textlink="">
      <xdr:nvSpPr>
        <xdr:cNvPr id="7" name="AutoShape 17"/>
        <xdr:cNvSpPr>
          <a:spLocks noChangeArrowheads="1"/>
        </xdr:cNvSpPr>
      </xdr:nvSpPr>
      <xdr:spPr bwMode="auto">
        <a:xfrm>
          <a:off x="6416785" y="11128922"/>
          <a:ext cx="3865836" cy="146925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SANDRA HERNÁNDEZ ORTEGA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JEFA DEL DEPARTAMENTO DE RECURSOS FINANCIEROS DEL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INSTITUTO TECNOLÓGICO SUPERIOR DE SAN MARTÍN TEXMELUCAN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11206</xdr:colOff>
      <xdr:row>7</xdr:row>
      <xdr:rowOff>60193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35206" cy="13936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32</xdr:row>
      <xdr:rowOff>71438</xdr:rowOff>
    </xdr:from>
    <xdr:to>
      <xdr:col>4</xdr:col>
      <xdr:colOff>573639</xdr:colOff>
      <xdr:row>39</xdr:row>
      <xdr:rowOff>189163</xdr:rowOff>
    </xdr:to>
    <xdr:sp macro="" textlink="">
      <xdr:nvSpPr>
        <xdr:cNvPr id="6" name="AutoShape 14"/>
        <xdr:cNvSpPr>
          <a:spLocks noChangeArrowheads="1"/>
        </xdr:cNvSpPr>
      </xdr:nvSpPr>
      <xdr:spPr bwMode="auto">
        <a:xfrm>
          <a:off x="381000" y="7376380"/>
          <a:ext cx="5409408" cy="14512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MAURICIO ESCOBAR MARTÍNEZ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</a:t>
          </a:r>
          <a:r>
            <a:rPr lang="es-MX" sz="7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GENERAL DEL INSTITUTO TECNOLÓGICO 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/>
          <a:r>
            <a:rPr lang="es-MX" sz="7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SUPERIOR DE SAN MARTÍN TEXMELUCAN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721178</xdr:colOff>
      <xdr:row>32</xdr:row>
      <xdr:rowOff>170087</xdr:rowOff>
    </xdr:from>
    <xdr:to>
      <xdr:col>10</xdr:col>
      <xdr:colOff>1020535</xdr:colOff>
      <xdr:row>40</xdr:row>
      <xdr:rowOff>65328</xdr:rowOff>
    </xdr:to>
    <xdr:sp macro="" textlink="">
      <xdr:nvSpPr>
        <xdr:cNvPr id="7" name="AutoShape 17"/>
        <xdr:cNvSpPr>
          <a:spLocks noChangeArrowheads="1"/>
        </xdr:cNvSpPr>
      </xdr:nvSpPr>
      <xdr:spPr bwMode="auto">
        <a:xfrm>
          <a:off x="8817428" y="7504337"/>
          <a:ext cx="5347607" cy="1419241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SANDRA HERNÁNDEZ ORTEGA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JEFA DEL DEPARTAMENTO DE RECURSOS FINANCIEROS DEL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INSTITUTO TECNOLÓGICO SUPERIOR DE SAN MARTÍN TEXMELUCAN</a:t>
          </a:r>
        </a:p>
      </xdr:txBody>
    </xdr:sp>
    <xdr:clientData/>
  </xdr:twoCellAnchor>
  <xdr:oneCellAnchor>
    <xdr:from>
      <xdr:col>3</xdr:col>
      <xdr:colOff>600635</xdr:colOff>
      <xdr:row>17</xdr:row>
      <xdr:rowOff>28167</xdr:rowOff>
    </xdr:from>
    <xdr:ext cx="8191499" cy="1344663"/>
    <xdr:sp macro="" textlink="">
      <xdr:nvSpPr>
        <xdr:cNvPr id="2" name="Rectángulo 1"/>
        <xdr:cNvSpPr/>
      </xdr:nvSpPr>
      <xdr:spPr>
        <a:xfrm>
          <a:off x="4782110" y="4190592"/>
          <a:ext cx="8191499" cy="134466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s-ES" sz="8000" b="1" cap="none" spc="0">
              <a:ln/>
              <a:solidFill>
                <a:schemeClr val="accent3"/>
              </a:solidFill>
              <a:effectLst/>
            </a:rPr>
            <a:t>NO APLICA</a:t>
          </a:r>
        </a:p>
      </xdr:txBody>
    </xdr:sp>
    <xdr:clientData/>
  </xdr:oneCellAnchor>
  <xdr:twoCellAnchor editAs="oneCell">
    <xdr:from>
      <xdr:col>0</xdr:col>
      <xdr:colOff>0</xdr:colOff>
      <xdr:row>0</xdr:row>
      <xdr:rowOff>81642</xdr:rowOff>
    </xdr:from>
    <xdr:to>
      <xdr:col>0</xdr:col>
      <xdr:colOff>1535206</xdr:colOff>
      <xdr:row>7</xdr:row>
      <xdr:rowOff>141835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1642"/>
          <a:ext cx="1535206" cy="139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75</xdr:row>
      <xdr:rowOff>71438</xdr:rowOff>
    </xdr:from>
    <xdr:to>
      <xdr:col>0</xdr:col>
      <xdr:colOff>3167062</xdr:colOff>
      <xdr:row>82</xdr:row>
      <xdr:rowOff>119062</xdr:rowOff>
    </xdr:to>
    <xdr:sp macro="" textlink="">
      <xdr:nvSpPr>
        <xdr:cNvPr id="6" name="AutoShape 14"/>
        <xdr:cNvSpPr>
          <a:spLocks noChangeArrowheads="1"/>
        </xdr:cNvSpPr>
      </xdr:nvSpPr>
      <xdr:spPr bwMode="auto">
        <a:xfrm>
          <a:off x="190500" y="16287751"/>
          <a:ext cx="2976562" cy="138112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algn="ctr" rtl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MAURICIO ESCOBAR MARTÍNEZ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</a:t>
          </a:r>
          <a:r>
            <a:rPr lang="es-MX" sz="7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GENERAL DEL INSTITUTO TECNOLÓGICO 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/>
          <a:r>
            <a:rPr lang="es-MX" sz="7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SUPERIOR DE SAN MARTÍN TEXMELUCAN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772467</xdr:colOff>
      <xdr:row>75</xdr:row>
      <xdr:rowOff>23812</xdr:rowOff>
    </xdr:from>
    <xdr:to>
      <xdr:col>3</xdr:col>
      <xdr:colOff>1129655</xdr:colOff>
      <xdr:row>82</xdr:row>
      <xdr:rowOff>139190</xdr:rowOff>
    </xdr:to>
    <xdr:sp macro="" textlink="">
      <xdr:nvSpPr>
        <xdr:cNvPr id="7" name="AutoShape 17"/>
        <xdr:cNvSpPr>
          <a:spLocks noChangeArrowheads="1"/>
        </xdr:cNvSpPr>
      </xdr:nvSpPr>
      <xdr:spPr bwMode="auto">
        <a:xfrm>
          <a:off x="5201592" y="16240125"/>
          <a:ext cx="2976563" cy="1448878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SANDRA HERNÁNDEZ ORTEGA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JEFA DEL DEPARTAMENTO DE RECURSOS FINANCIEROS DEL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INSTITUTO TECNOLÓGICO SUPERIOR DE SAN MARTÍN TEXMELUCAN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1535206</xdr:colOff>
      <xdr:row>7</xdr:row>
      <xdr:rowOff>12568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35206" cy="13936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470821</xdr:colOff>
      <xdr:row>85</xdr:row>
      <xdr:rowOff>24493</xdr:rowOff>
    </xdr:from>
    <xdr:to>
      <xdr:col>1</xdr:col>
      <xdr:colOff>857263</xdr:colOff>
      <xdr:row>92</xdr:row>
      <xdr:rowOff>157202</xdr:rowOff>
    </xdr:to>
    <xdr:sp macro="" textlink="">
      <xdr:nvSpPr>
        <xdr:cNvPr id="8" name="AutoShape 14"/>
        <xdr:cNvSpPr>
          <a:spLocks noChangeArrowheads="1"/>
        </xdr:cNvSpPr>
      </xdr:nvSpPr>
      <xdr:spPr bwMode="auto">
        <a:xfrm>
          <a:off x="470821" y="19237779"/>
          <a:ext cx="4604656" cy="146620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MAURICIO ESCOBAR MARTÍNEZ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</a:t>
          </a:r>
          <a:r>
            <a:rPr lang="es-MX" sz="7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GENERAL DEL INSTITUTO TECNOLÓGICO 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/>
          <a:r>
            <a:rPr lang="es-MX" sz="7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SUPERIOR DE SAN MARTÍN TEXMELUCAN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149679</xdr:colOff>
      <xdr:row>85</xdr:row>
      <xdr:rowOff>17690</xdr:rowOff>
    </xdr:from>
    <xdr:to>
      <xdr:col>6</xdr:col>
      <xdr:colOff>867717</xdr:colOff>
      <xdr:row>93</xdr:row>
      <xdr:rowOff>0</xdr:rowOff>
    </xdr:to>
    <xdr:sp macro="" textlink="">
      <xdr:nvSpPr>
        <xdr:cNvPr id="9" name="AutoShape 17"/>
        <xdr:cNvSpPr>
          <a:spLocks noChangeArrowheads="1"/>
        </xdr:cNvSpPr>
      </xdr:nvSpPr>
      <xdr:spPr bwMode="auto">
        <a:xfrm>
          <a:off x="6953250" y="19176547"/>
          <a:ext cx="4596074" cy="156073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SANDRA HERNÁNDEZ ORTEGA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JEFA DEL DEPARTAMENTO DE RECURSOS FINANCIEROS DEL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INSTITUTO TECNOLÓGICO SUPERIOR DE SAN MARTÍN TEXMELUCAN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1535206</xdr:colOff>
      <xdr:row>7</xdr:row>
      <xdr:rowOff>12568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35206" cy="13936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968375</xdr:colOff>
      <xdr:row>171</xdr:row>
      <xdr:rowOff>158751</xdr:rowOff>
    </xdr:from>
    <xdr:to>
      <xdr:col>0</xdr:col>
      <xdr:colOff>4543425</xdr:colOff>
      <xdr:row>178</xdr:row>
      <xdr:rowOff>158751</xdr:rowOff>
    </xdr:to>
    <xdr:sp macro="" textlink="">
      <xdr:nvSpPr>
        <xdr:cNvPr id="8" name="AutoShape 14"/>
        <xdr:cNvSpPr>
          <a:spLocks noChangeArrowheads="1"/>
        </xdr:cNvSpPr>
      </xdr:nvSpPr>
      <xdr:spPr bwMode="auto">
        <a:xfrm>
          <a:off x="968375" y="41116251"/>
          <a:ext cx="3575050" cy="13335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MAURICIO ESCOBAR MARTÍNEZ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</a:t>
          </a:r>
          <a:r>
            <a:rPr lang="es-MX" sz="7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GENERAL DEL INSTITUTO TECNOLÓGICO 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/>
          <a:r>
            <a:rPr lang="es-MX" sz="7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SUPERIOR DE SAN MARTÍN TEXMELUCAN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444500</xdr:colOff>
      <xdr:row>171</xdr:row>
      <xdr:rowOff>174626</xdr:rowOff>
    </xdr:from>
    <xdr:to>
      <xdr:col>5</xdr:col>
      <xdr:colOff>781538</xdr:colOff>
      <xdr:row>178</xdr:row>
      <xdr:rowOff>142876</xdr:rowOff>
    </xdr:to>
    <xdr:sp macro="" textlink="">
      <xdr:nvSpPr>
        <xdr:cNvPr id="9" name="AutoShape 17"/>
        <xdr:cNvSpPr>
          <a:spLocks noChangeArrowheads="1"/>
        </xdr:cNvSpPr>
      </xdr:nvSpPr>
      <xdr:spPr bwMode="auto">
        <a:xfrm>
          <a:off x="6111875" y="35083751"/>
          <a:ext cx="3385038" cy="130175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SANDRA HERNÁNDEZ ORTEGA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JEFA DEL DEPARTAMENTO DE RECURSOS FINANCIEROS DEL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INSTITUTO TECNOLÓGICO SUPERIOR DE SAN MARTÍN TEXMELUCAN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1535206</xdr:colOff>
      <xdr:row>7</xdr:row>
      <xdr:rowOff>15369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35206" cy="13936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979715</xdr:colOff>
      <xdr:row>79</xdr:row>
      <xdr:rowOff>122465</xdr:rowOff>
    </xdr:from>
    <xdr:to>
      <xdr:col>1</xdr:col>
      <xdr:colOff>1085850</xdr:colOff>
      <xdr:row>86</xdr:row>
      <xdr:rowOff>0</xdr:rowOff>
    </xdr:to>
    <xdr:sp macro="" textlink="">
      <xdr:nvSpPr>
        <xdr:cNvPr id="7" name="AutoShape 14"/>
        <xdr:cNvSpPr>
          <a:spLocks noChangeArrowheads="1"/>
        </xdr:cNvSpPr>
      </xdr:nvSpPr>
      <xdr:spPr bwMode="auto">
        <a:xfrm>
          <a:off x="979715" y="18010415"/>
          <a:ext cx="3192235" cy="115388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MAURICIO ESCOBAR MARTÍNEZ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</a:t>
          </a:r>
          <a:r>
            <a:rPr lang="es-MX" sz="7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GENERAL DEL INSTITUTO TECNOLÓGICO 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/>
          <a:r>
            <a:rPr lang="es-MX" sz="7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SUPERIOR DE SAN MARTÍN TEXMELUCAN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108855</xdr:colOff>
      <xdr:row>79</xdr:row>
      <xdr:rowOff>149678</xdr:rowOff>
    </xdr:from>
    <xdr:to>
      <xdr:col>5</xdr:col>
      <xdr:colOff>1031875</xdr:colOff>
      <xdr:row>86</xdr:row>
      <xdr:rowOff>0</xdr:rowOff>
    </xdr:to>
    <xdr:sp macro="" textlink="">
      <xdr:nvSpPr>
        <xdr:cNvPr id="8" name="AutoShape 17"/>
        <xdr:cNvSpPr>
          <a:spLocks noChangeArrowheads="1"/>
        </xdr:cNvSpPr>
      </xdr:nvSpPr>
      <xdr:spPr bwMode="auto">
        <a:xfrm>
          <a:off x="5442855" y="8849178"/>
          <a:ext cx="3177270" cy="134710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 SANDRA HERNÁNDEZ ORTEGA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JEFA DEL DEPARTAMENTO DE RECURSOS FINANCIEROS DEL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INSTITUTO TECNOLÓGICO SUPERIOR DE SAN MARTÍN TEXMELUCAN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1535206</xdr:colOff>
      <xdr:row>7</xdr:row>
      <xdr:rowOff>12568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35206" cy="13936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1349375</xdr:colOff>
      <xdr:row>88</xdr:row>
      <xdr:rowOff>23813</xdr:rowOff>
    </xdr:from>
    <xdr:to>
      <xdr:col>1</xdr:col>
      <xdr:colOff>119062</xdr:colOff>
      <xdr:row>95</xdr:row>
      <xdr:rowOff>166687</xdr:rowOff>
    </xdr:to>
    <xdr:sp macro="" textlink="">
      <xdr:nvSpPr>
        <xdr:cNvPr id="7" name="AutoShape 14"/>
        <xdr:cNvSpPr>
          <a:spLocks noChangeArrowheads="1"/>
        </xdr:cNvSpPr>
      </xdr:nvSpPr>
      <xdr:spPr bwMode="auto">
        <a:xfrm>
          <a:off x="1349375" y="19288126"/>
          <a:ext cx="3770312" cy="147637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MAURICIO ESCOBAR MARTÍNEZ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DEL INSTITUTO TECNOLÓGICO </a:t>
          </a:r>
          <a:endParaRPr kumimoji="0" lang="es-MX" sz="7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SUPERIOR DE SAN MARTÍN TEXMELUCAN</a:t>
          </a:r>
          <a:endParaRPr kumimoji="0" lang="es-MX" sz="7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1119187</xdr:colOff>
      <xdr:row>88</xdr:row>
      <xdr:rowOff>0</xdr:rowOff>
    </xdr:from>
    <xdr:to>
      <xdr:col>5</xdr:col>
      <xdr:colOff>738188</xdr:colOff>
      <xdr:row>95</xdr:row>
      <xdr:rowOff>142874</xdr:rowOff>
    </xdr:to>
    <xdr:sp macro="" textlink="">
      <xdr:nvSpPr>
        <xdr:cNvPr id="8" name="AutoShape 17"/>
        <xdr:cNvSpPr>
          <a:spLocks noChangeArrowheads="1"/>
        </xdr:cNvSpPr>
      </xdr:nvSpPr>
      <xdr:spPr bwMode="auto">
        <a:xfrm>
          <a:off x="7500937" y="19264313"/>
          <a:ext cx="3762376" cy="147637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SANDRA HERNÁNDEZ ORTEGA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JEFA DEL DEPARTAMENTO DE RECURSOS FINANCIEROS DEL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INSTITUTO TECNOLÓGICO SUPERIOR DE SAN MARTÍN TEXMELUCAN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1535206</xdr:colOff>
      <xdr:row>7</xdr:row>
      <xdr:rowOff>15369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35206" cy="13936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1360713</xdr:colOff>
      <xdr:row>43</xdr:row>
      <xdr:rowOff>14968</xdr:rowOff>
    </xdr:from>
    <xdr:to>
      <xdr:col>2</xdr:col>
      <xdr:colOff>95250</xdr:colOff>
      <xdr:row>49</xdr:row>
      <xdr:rowOff>178254</xdr:rowOff>
    </xdr:to>
    <xdr:sp macro="" textlink="">
      <xdr:nvSpPr>
        <xdr:cNvPr id="7" name="AutoShape 14"/>
        <xdr:cNvSpPr>
          <a:spLocks noChangeArrowheads="1"/>
        </xdr:cNvSpPr>
      </xdr:nvSpPr>
      <xdr:spPr bwMode="auto">
        <a:xfrm>
          <a:off x="1360713" y="9273268"/>
          <a:ext cx="3401787" cy="130628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MAURICIO ESCOBAR MARTÍNEZ</a:t>
          </a:r>
          <a:endParaRPr kumimoji="0" lang="es-MX" sz="7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DEL INSTITUTO TECNOLÓGICO </a:t>
          </a:r>
          <a:endParaRPr kumimoji="0" lang="es-MX" sz="7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SUPERIOR DE SAN MARTÍN TEXMELUCAN</a:t>
          </a:r>
          <a:endParaRPr kumimoji="0" lang="es-MX" sz="7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857250</xdr:colOff>
      <xdr:row>43</xdr:row>
      <xdr:rowOff>0</xdr:rowOff>
    </xdr:from>
    <xdr:to>
      <xdr:col>6</xdr:col>
      <xdr:colOff>68035</xdr:colOff>
      <xdr:row>50</xdr:row>
      <xdr:rowOff>0</xdr:rowOff>
    </xdr:to>
    <xdr:sp macro="" textlink="">
      <xdr:nvSpPr>
        <xdr:cNvPr id="8" name="AutoShape 17"/>
        <xdr:cNvSpPr>
          <a:spLocks noChangeArrowheads="1"/>
        </xdr:cNvSpPr>
      </xdr:nvSpPr>
      <xdr:spPr bwMode="auto">
        <a:xfrm>
          <a:off x="6871607" y="10858500"/>
          <a:ext cx="3252107" cy="13335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SANDRA HERNÁNDEZ ORTEGA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JEFA DEL DEPARTAMENTO DE RECURSOS FINANCIEROS DEL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INSTITUTO TECNOLÓGICO SUPERIOR DE SAN MARTÍN TEXMELUCAN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1535206</xdr:colOff>
      <xdr:row>7</xdr:row>
      <xdr:rowOff>12568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35206" cy="13936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116"/>
  <sheetViews>
    <sheetView tabSelected="1" zoomScale="85" zoomScaleNormal="85" zoomScaleSheetLayoutView="85" zoomScalePageLayoutView="50" workbookViewId="0">
      <selection activeCell="C17" sqref="C17"/>
    </sheetView>
  </sheetViews>
  <sheetFormatPr baseColWidth="10" defaultRowHeight="15"/>
  <cols>
    <col min="6" max="6" width="26.42578125" customWidth="1"/>
    <col min="7" max="7" width="16.5703125" customWidth="1"/>
    <col min="8" max="8" width="15.7109375" customWidth="1"/>
    <col min="14" max="14" width="24.28515625" customWidth="1"/>
    <col min="15" max="16" width="15.7109375" customWidth="1"/>
    <col min="17" max="155" width="10.85546875" style="2"/>
  </cols>
  <sheetData>
    <row r="1" spans="1:155" s="11" customForma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</row>
    <row r="2" spans="1:155" s="11" customForma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</row>
    <row r="3" spans="1:155" s="11" customForma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</row>
    <row r="4" spans="1:155" s="11" customForma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</row>
    <row r="5" spans="1:155" s="11" customForma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</row>
    <row r="6" spans="1:155" s="11" customForma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</row>
    <row r="7" spans="1:155" s="11" customFormat="1" ht="18.75">
      <c r="A7" s="12" t="s">
        <v>417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</row>
    <row r="8" spans="1:155" s="11" customFormat="1" ht="18.75">
      <c r="A8" s="12" t="s">
        <v>416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9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</row>
    <row r="9" spans="1:155" ht="15.75" thickBo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55" s="17" customFormat="1">
      <c r="A10" s="13" t="s">
        <v>39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5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</row>
    <row r="11" spans="1:155" s="17" customFormat="1" ht="18.75" customHeight="1" thickBot="1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20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</row>
    <row r="12" spans="1:155" s="17" customFormat="1" ht="15.75" thickBot="1">
      <c r="A12" s="21" t="s">
        <v>420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3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</row>
    <row r="13" spans="1:155" s="17" customFormat="1" ht="15.75" thickBot="1">
      <c r="A13" s="21" t="s">
        <v>0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3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</row>
    <row r="14" spans="1:155" s="17" customFormat="1" ht="62.25" customHeight="1" thickBot="1">
      <c r="A14" s="24" t="s">
        <v>40</v>
      </c>
      <c r="B14" s="25"/>
      <c r="C14" s="25"/>
      <c r="D14" s="25"/>
      <c r="E14" s="25"/>
      <c r="F14" s="26"/>
      <c r="G14" s="27">
        <v>2023</v>
      </c>
      <c r="H14" s="27" t="s">
        <v>429</v>
      </c>
      <c r="I14" s="24" t="s">
        <v>40</v>
      </c>
      <c r="J14" s="25"/>
      <c r="K14" s="25"/>
      <c r="L14" s="25"/>
      <c r="M14" s="25"/>
      <c r="N14" s="26"/>
      <c r="O14" s="27">
        <f>G14</f>
        <v>2023</v>
      </c>
      <c r="P14" s="27" t="str">
        <f>H14</f>
        <v>31 de Diciembre 2022</v>
      </c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</row>
    <row r="15" spans="1:155" s="33" customFormat="1">
      <c r="A15" s="28"/>
      <c r="B15" s="29"/>
      <c r="C15" s="29"/>
      <c r="D15" s="29"/>
      <c r="E15" s="29"/>
      <c r="F15" s="30"/>
      <c r="G15" s="31"/>
      <c r="H15" s="31"/>
      <c r="I15" s="28"/>
      <c r="J15" s="29"/>
      <c r="K15" s="29"/>
      <c r="L15" s="29"/>
      <c r="M15" s="29"/>
      <c r="N15" s="30"/>
      <c r="O15" s="32"/>
      <c r="P15" s="32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</row>
    <row r="16" spans="1:155" s="33" customFormat="1">
      <c r="A16" s="34"/>
      <c r="B16" s="35"/>
      <c r="C16" s="35"/>
      <c r="D16" s="35"/>
      <c r="E16" s="35"/>
      <c r="F16" s="36"/>
      <c r="G16" s="37"/>
      <c r="H16" s="37"/>
      <c r="I16" s="38"/>
      <c r="J16" s="35"/>
      <c r="K16" s="35"/>
      <c r="L16" s="35"/>
      <c r="M16" s="35"/>
      <c r="N16" s="36"/>
      <c r="O16" s="39"/>
      <c r="P16" s="39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</row>
    <row r="17" spans="1:155" s="33" customFormat="1">
      <c r="A17" s="40" t="s">
        <v>1</v>
      </c>
      <c r="B17" s="41"/>
      <c r="C17" s="41"/>
      <c r="D17" s="41"/>
      <c r="E17" s="41"/>
      <c r="F17" s="42"/>
      <c r="G17" s="43"/>
      <c r="H17" s="43"/>
      <c r="I17" s="44" t="s">
        <v>2</v>
      </c>
      <c r="J17" s="41"/>
      <c r="K17" s="41"/>
      <c r="L17" s="41"/>
      <c r="M17" s="41"/>
      <c r="N17" s="42"/>
      <c r="O17" s="43"/>
      <c r="P17" s="43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</row>
    <row r="18" spans="1:155" s="33" customFormat="1">
      <c r="A18" s="45" t="s">
        <v>41</v>
      </c>
      <c r="B18" s="46"/>
      <c r="C18" s="46"/>
      <c r="D18" s="46"/>
      <c r="E18" s="46"/>
      <c r="F18" s="47"/>
      <c r="G18" s="48">
        <f>SUM(G19:G25)</f>
        <v>3768516.1</v>
      </c>
      <c r="H18" s="48">
        <f>SUM(H19:H25)</f>
        <v>2347707.23</v>
      </c>
      <c r="I18" s="45" t="s">
        <v>90</v>
      </c>
      <c r="J18" s="46"/>
      <c r="K18" s="46"/>
      <c r="L18" s="46"/>
      <c r="M18" s="46"/>
      <c r="N18" s="47"/>
      <c r="O18" s="48">
        <f>SUM(O19:O27)</f>
        <v>1381379.15</v>
      </c>
      <c r="P18" s="48">
        <f>SUM(P19:P27)</f>
        <v>2473623.92</v>
      </c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</row>
    <row r="19" spans="1:155" s="33" customFormat="1">
      <c r="A19" s="49" t="s">
        <v>42</v>
      </c>
      <c r="B19" s="50"/>
      <c r="C19" s="50"/>
      <c r="D19" s="50"/>
      <c r="E19" s="50"/>
      <c r="F19" s="51"/>
      <c r="G19" s="52">
        <v>0</v>
      </c>
      <c r="H19" s="53">
        <v>0</v>
      </c>
      <c r="I19" s="50" t="s">
        <v>91</v>
      </c>
      <c r="J19" s="50"/>
      <c r="K19" s="50"/>
      <c r="L19" s="50"/>
      <c r="M19" s="50"/>
      <c r="N19" s="51"/>
      <c r="O19" s="53">
        <v>968652.9</v>
      </c>
      <c r="P19" s="53">
        <v>842330.24</v>
      </c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</row>
    <row r="20" spans="1:155" s="33" customFormat="1">
      <c r="A20" s="49" t="s">
        <v>43</v>
      </c>
      <c r="B20" s="50"/>
      <c r="C20" s="50"/>
      <c r="D20" s="50"/>
      <c r="E20" s="50"/>
      <c r="F20" s="51"/>
      <c r="G20" s="54">
        <v>3768516.1</v>
      </c>
      <c r="H20" s="53">
        <v>2347707.23</v>
      </c>
      <c r="I20" s="50" t="s">
        <v>92</v>
      </c>
      <c r="J20" s="50"/>
      <c r="K20" s="50"/>
      <c r="L20" s="50"/>
      <c r="M20" s="50"/>
      <c r="N20" s="51"/>
      <c r="O20" s="53">
        <v>14474.57</v>
      </c>
      <c r="P20" s="53">
        <v>690334.19</v>
      </c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</row>
    <row r="21" spans="1:155" s="33" customFormat="1">
      <c r="A21" s="49" t="s">
        <v>44</v>
      </c>
      <c r="B21" s="50"/>
      <c r="C21" s="50"/>
      <c r="D21" s="50"/>
      <c r="E21" s="50"/>
      <c r="F21" s="51"/>
      <c r="G21" s="52">
        <v>0</v>
      </c>
      <c r="H21" s="55">
        <v>0</v>
      </c>
      <c r="I21" s="50" t="s">
        <v>93</v>
      </c>
      <c r="J21" s="50"/>
      <c r="K21" s="50"/>
      <c r="L21" s="50"/>
      <c r="M21" s="50"/>
      <c r="N21" s="51"/>
      <c r="O21" s="53">
        <v>0</v>
      </c>
      <c r="P21" s="53">
        <v>0</v>
      </c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</row>
    <row r="22" spans="1:155" s="33" customFormat="1">
      <c r="A22" s="49" t="s">
        <v>45</v>
      </c>
      <c r="B22" s="50"/>
      <c r="C22" s="50"/>
      <c r="D22" s="50"/>
      <c r="E22" s="50"/>
      <c r="F22" s="51"/>
      <c r="G22" s="56">
        <v>0</v>
      </c>
      <c r="H22" s="56">
        <v>0</v>
      </c>
      <c r="I22" s="49" t="s">
        <v>94</v>
      </c>
      <c r="J22" s="50"/>
      <c r="K22" s="50"/>
      <c r="L22" s="50"/>
      <c r="M22" s="50"/>
      <c r="N22" s="51"/>
      <c r="O22" s="53">
        <v>0</v>
      </c>
      <c r="P22" s="53">
        <v>0</v>
      </c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</row>
    <row r="23" spans="1:155" s="33" customFormat="1">
      <c r="A23" s="49" t="s">
        <v>46</v>
      </c>
      <c r="B23" s="50"/>
      <c r="C23" s="50"/>
      <c r="D23" s="50"/>
      <c r="E23" s="50"/>
      <c r="F23" s="51"/>
      <c r="G23" s="56">
        <v>0</v>
      </c>
      <c r="H23" s="56">
        <v>0</v>
      </c>
      <c r="I23" s="49" t="s">
        <v>95</v>
      </c>
      <c r="J23" s="50"/>
      <c r="K23" s="50"/>
      <c r="L23" s="50"/>
      <c r="M23" s="50"/>
      <c r="N23" s="51"/>
      <c r="O23" s="53">
        <v>0</v>
      </c>
      <c r="P23" s="53">
        <v>0</v>
      </c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</row>
    <row r="24" spans="1:155" s="33" customFormat="1">
      <c r="A24" s="49" t="s">
        <v>47</v>
      </c>
      <c r="B24" s="50"/>
      <c r="C24" s="50"/>
      <c r="D24" s="50"/>
      <c r="E24" s="50"/>
      <c r="F24" s="51"/>
      <c r="G24" s="56">
        <v>0</v>
      </c>
      <c r="H24" s="56">
        <v>0</v>
      </c>
      <c r="I24" s="49" t="s">
        <v>96</v>
      </c>
      <c r="J24" s="50"/>
      <c r="K24" s="50"/>
      <c r="L24" s="50"/>
      <c r="M24" s="50"/>
      <c r="N24" s="51"/>
      <c r="O24" s="53">
        <v>0</v>
      </c>
      <c r="P24" s="53">
        <v>0</v>
      </c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</row>
    <row r="25" spans="1:155" s="33" customFormat="1">
      <c r="A25" s="49" t="s">
        <v>48</v>
      </c>
      <c r="B25" s="50"/>
      <c r="C25" s="50"/>
      <c r="D25" s="50"/>
      <c r="E25" s="50"/>
      <c r="F25" s="51"/>
      <c r="G25" s="56">
        <v>0</v>
      </c>
      <c r="H25" s="56">
        <v>0</v>
      </c>
      <c r="I25" s="49" t="s">
        <v>97</v>
      </c>
      <c r="J25" s="50"/>
      <c r="K25" s="50"/>
      <c r="L25" s="50"/>
      <c r="M25" s="50"/>
      <c r="N25" s="51"/>
      <c r="O25" s="53">
        <v>378620.62</v>
      </c>
      <c r="P25" s="53">
        <v>686074.42</v>
      </c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</row>
    <row r="26" spans="1:155" s="33" customFormat="1">
      <c r="A26" s="45" t="s">
        <v>57</v>
      </c>
      <c r="B26" s="46"/>
      <c r="C26" s="46"/>
      <c r="D26" s="46"/>
      <c r="E26" s="46"/>
      <c r="F26" s="47"/>
      <c r="G26" s="48">
        <f>SUM(G27:G33)</f>
        <v>0</v>
      </c>
      <c r="H26" s="48">
        <f>SUM(H27:H33)</f>
        <v>113620</v>
      </c>
      <c r="I26" s="49" t="s">
        <v>98</v>
      </c>
      <c r="J26" s="50"/>
      <c r="K26" s="50"/>
      <c r="L26" s="50"/>
      <c r="M26" s="50"/>
      <c r="N26" s="51"/>
      <c r="O26" s="53">
        <v>0</v>
      </c>
      <c r="P26" s="53">
        <v>0</v>
      </c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</row>
    <row r="27" spans="1:155" s="33" customFormat="1">
      <c r="A27" s="49" t="s">
        <v>49</v>
      </c>
      <c r="B27" s="50"/>
      <c r="C27" s="50"/>
      <c r="D27" s="50"/>
      <c r="E27" s="50"/>
      <c r="F27" s="51"/>
      <c r="G27" s="56">
        <v>0</v>
      </c>
      <c r="H27" s="56">
        <v>0</v>
      </c>
      <c r="I27" s="49" t="s">
        <v>99</v>
      </c>
      <c r="J27" s="50"/>
      <c r="K27" s="50"/>
      <c r="L27" s="50"/>
      <c r="M27" s="50"/>
      <c r="N27" s="51"/>
      <c r="O27" s="53">
        <v>19631.060000000001</v>
      </c>
      <c r="P27" s="53">
        <v>254885.07</v>
      </c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</row>
    <row r="28" spans="1:155" s="33" customFormat="1">
      <c r="A28" s="49" t="s">
        <v>50</v>
      </c>
      <c r="B28" s="50"/>
      <c r="C28" s="50"/>
      <c r="D28" s="50"/>
      <c r="E28" s="50"/>
      <c r="F28" s="51"/>
      <c r="G28" s="56">
        <v>0</v>
      </c>
      <c r="H28" s="56">
        <v>113620</v>
      </c>
      <c r="I28" s="57" t="s">
        <v>148</v>
      </c>
      <c r="J28" s="57"/>
      <c r="K28" s="57"/>
      <c r="L28" s="57"/>
      <c r="M28" s="57"/>
      <c r="N28" s="58"/>
      <c r="O28" s="59">
        <f>SUM(O29:O31)</f>
        <v>0</v>
      </c>
      <c r="P28" s="59">
        <f>SUM(P29:P31)</f>
        <v>0</v>
      </c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</row>
    <row r="29" spans="1:155" s="33" customFormat="1">
      <c r="A29" s="49" t="s">
        <v>51</v>
      </c>
      <c r="B29" s="50"/>
      <c r="C29" s="50"/>
      <c r="D29" s="50"/>
      <c r="E29" s="50"/>
      <c r="F29" s="51"/>
      <c r="G29" s="56">
        <v>0</v>
      </c>
      <c r="H29" s="56">
        <v>0</v>
      </c>
      <c r="I29" s="50" t="s">
        <v>100</v>
      </c>
      <c r="J29" s="50"/>
      <c r="K29" s="50"/>
      <c r="L29" s="50"/>
      <c r="M29" s="50"/>
      <c r="N29" s="51"/>
      <c r="O29" s="56">
        <v>0</v>
      </c>
      <c r="P29" s="56">
        <v>0</v>
      </c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</row>
    <row r="30" spans="1:155" s="33" customFormat="1">
      <c r="A30" s="49" t="s">
        <v>52</v>
      </c>
      <c r="B30" s="50"/>
      <c r="C30" s="50"/>
      <c r="D30" s="50"/>
      <c r="E30" s="50"/>
      <c r="F30" s="51"/>
      <c r="G30" s="56">
        <v>0</v>
      </c>
      <c r="H30" s="56">
        <v>0</v>
      </c>
      <c r="I30" s="50" t="s">
        <v>101</v>
      </c>
      <c r="J30" s="50"/>
      <c r="K30" s="50"/>
      <c r="L30" s="50"/>
      <c r="M30" s="50"/>
      <c r="N30" s="51"/>
      <c r="O30" s="56">
        <v>0</v>
      </c>
      <c r="P30" s="56">
        <v>0</v>
      </c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</row>
    <row r="31" spans="1:155" s="33" customFormat="1">
      <c r="A31" s="49" t="s">
        <v>53</v>
      </c>
      <c r="B31" s="50"/>
      <c r="C31" s="50"/>
      <c r="D31" s="50"/>
      <c r="E31" s="50"/>
      <c r="F31" s="51"/>
      <c r="G31" s="56">
        <v>0</v>
      </c>
      <c r="H31" s="56">
        <v>0</v>
      </c>
      <c r="I31" s="50" t="s">
        <v>102</v>
      </c>
      <c r="J31" s="50"/>
      <c r="K31" s="50"/>
      <c r="L31" s="50"/>
      <c r="M31" s="50"/>
      <c r="N31" s="51"/>
      <c r="O31" s="56">
        <v>0</v>
      </c>
      <c r="P31" s="56">
        <v>0</v>
      </c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</row>
    <row r="32" spans="1:155" s="33" customFormat="1">
      <c r="A32" s="49" t="s">
        <v>54</v>
      </c>
      <c r="B32" s="50"/>
      <c r="C32" s="50"/>
      <c r="D32" s="50"/>
      <c r="E32" s="50"/>
      <c r="F32" s="51"/>
      <c r="G32" s="56">
        <v>0</v>
      </c>
      <c r="H32" s="56">
        <v>0</v>
      </c>
      <c r="I32" s="45" t="s">
        <v>147</v>
      </c>
      <c r="J32" s="46"/>
      <c r="K32" s="46"/>
      <c r="L32" s="46"/>
      <c r="M32" s="46"/>
      <c r="N32" s="47"/>
      <c r="O32" s="56">
        <f>SUM(O33:O34)</f>
        <v>0</v>
      </c>
      <c r="P32" s="56">
        <f>SUM(P33:P34)</f>
        <v>0</v>
      </c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</row>
    <row r="33" spans="1:155" s="33" customFormat="1">
      <c r="A33" s="49" t="s">
        <v>55</v>
      </c>
      <c r="B33" s="50"/>
      <c r="C33" s="50"/>
      <c r="D33" s="50"/>
      <c r="E33" s="50"/>
      <c r="F33" s="51"/>
      <c r="G33" s="56">
        <v>0</v>
      </c>
      <c r="H33" s="56">
        <v>0</v>
      </c>
      <c r="I33" s="49" t="s">
        <v>103</v>
      </c>
      <c r="J33" s="50"/>
      <c r="K33" s="50"/>
      <c r="L33" s="50"/>
      <c r="M33" s="50"/>
      <c r="N33" s="51"/>
      <c r="O33" s="56">
        <v>0</v>
      </c>
      <c r="P33" s="56">
        <v>0</v>
      </c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</row>
    <row r="34" spans="1:155" s="33" customFormat="1">
      <c r="A34" s="45" t="s">
        <v>56</v>
      </c>
      <c r="B34" s="46"/>
      <c r="C34" s="46"/>
      <c r="D34" s="46"/>
      <c r="E34" s="46"/>
      <c r="F34" s="47"/>
      <c r="G34" s="56">
        <f>SUM(G35:G39)</f>
        <v>0</v>
      </c>
      <c r="H34" s="56">
        <f>SUM(H35:H39)</f>
        <v>0</v>
      </c>
      <c r="I34" s="49" t="s">
        <v>104</v>
      </c>
      <c r="J34" s="50"/>
      <c r="K34" s="50"/>
      <c r="L34" s="50"/>
      <c r="M34" s="50"/>
      <c r="N34" s="51"/>
      <c r="O34" s="56">
        <v>0</v>
      </c>
      <c r="P34" s="56">
        <v>0</v>
      </c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</row>
    <row r="35" spans="1:155" s="33" customFormat="1">
      <c r="A35" s="49" t="s">
        <v>58</v>
      </c>
      <c r="B35" s="50"/>
      <c r="C35" s="50"/>
      <c r="D35" s="50"/>
      <c r="E35" s="50"/>
      <c r="F35" s="51"/>
      <c r="G35" s="56">
        <v>0</v>
      </c>
      <c r="H35" s="56">
        <v>0</v>
      </c>
      <c r="I35" s="45" t="s">
        <v>105</v>
      </c>
      <c r="J35" s="46"/>
      <c r="K35" s="46"/>
      <c r="L35" s="46"/>
      <c r="M35" s="46"/>
      <c r="N35" s="47"/>
      <c r="O35" s="56">
        <f>SUM(O36:O39)</f>
        <v>0</v>
      </c>
      <c r="P35" s="56">
        <f>SUM(P36:P39)</f>
        <v>0</v>
      </c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</row>
    <row r="36" spans="1:155" s="33" customFormat="1">
      <c r="A36" s="49" t="s">
        <v>59</v>
      </c>
      <c r="B36" s="50"/>
      <c r="C36" s="50"/>
      <c r="D36" s="50"/>
      <c r="E36" s="50"/>
      <c r="F36" s="51"/>
      <c r="G36" s="56">
        <v>0</v>
      </c>
      <c r="H36" s="56">
        <v>0</v>
      </c>
      <c r="I36" s="49" t="s">
        <v>149</v>
      </c>
      <c r="J36" s="50"/>
      <c r="K36" s="50"/>
      <c r="L36" s="50"/>
      <c r="M36" s="50"/>
      <c r="N36" s="51"/>
      <c r="O36" s="56">
        <v>0</v>
      </c>
      <c r="P36" s="56">
        <v>0</v>
      </c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</row>
    <row r="37" spans="1:155" s="33" customFormat="1">
      <c r="A37" s="49" t="s">
        <v>60</v>
      </c>
      <c r="B37" s="50"/>
      <c r="C37" s="50"/>
      <c r="D37" s="50"/>
      <c r="E37" s="50"/>
      <c r="F37" s="51"/>
      <c r="G37" s="56">
        <v>0</v>
      </c>
      <c r="H37" s="56">
        <v>0</v>
      </c>
      <c r="I37" s="49" t="s">
        <v>106</v>
      </c>
      <c r="J37" s="50"/>
      <c r="K37" s="50"/>
      <c r="L37" s="50"/>
      <c r="M37" s="50"/>
      <c r="N37" s="51"/>
      <c r="O37" s="56">
        <v>0</v>
      </c>
      <c r="P37" s="56">
        <v>0</v>
      </c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</row>
    <row r="38" spans="1:155" s="33" customFormat="1">
      <c r="A38" s="49" t="s">
        <v>61</v>
      </c>
      <c r="B38" s="50"/>
      <c r="C38" s="50"/>
      <c r="D38" s="50"/>
      <c r="E38" s="50"/>
      <c r="F38" s="51"/>
      <c r="G38" s="56">
        <v>0</v>
      </c>
      <c r="H38" s="56">
        <v>0</v>
      </c>
      <c r="I38" s="49" t="s">
        <v>107</v>
      </c>
      <c r="J38" s="50"/>
      <c r="K38" s="50"/>
      <c r="L38" s="50"/>
      <c r="M38" s="50"/>
      <c r="N38" s="51"/>
      <c r="O38" s="56">
        <v>0</v>
      </c>
      <c r="P38" s="56">
        <v>0</v>
      </c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</row>
    <row r="39" spans="1:155" s="33" customFormat="1">
      <c r="A39" s="49" t="s">
        <v>62</v>
      </c>
      <c r="B39" s="50"/>
      <c r="C39" s="50"/>
      <c r="D39" s="50"/>
      <c r="E39" s="50"/>
      <c r="F39" s="51"/>
      <c r="G39" s="56">
        <v>0</v>
      </c>
      <c r="H39" s="56">
        <v>0</v>
      </c>
      <c r="I39" s="49" t="s">
        <v>108</v>
      </c>
      <c r="J39" s="50"/>
      <c r="K39" s="50"/>
      <c r="L39" s="50"/>
      <c r="M39" s="50"/>
      <c r="N39" s="51"/>
      <c r="O39" s="56">
        <v>0</v>
      </c>
      <c r="P39" s="56">
        <v>0</v>
      </c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</row>
    <row r="40" spans="1:155" s="33" customFormat="1">
      <c r="A40" s="45" t="s">
        <v>78</v>
      </c>
      <c r="B40" s="46"/>
      <c r="C40" s="46"/>
      <c r="D40" s="46"/>
      <c r="E40" s="46"/>
      <c r="F40" s="47"/>
      <c r="G40" s="56">
        <f>SUM(G41:G45)</f>
        <v>0</v>
      </c>
      <c r="H40" s="56">
        <f>SUM(H41:H45)</f>
        <v>0</v>
      </c>
      <c r="I40" s="45" t="s">
        <v>109</v>
      </c>
      <c r="J40" s="46"/>
      <c r="K40" s="46"/>
      <c r="L40" s="46"/>
      <c r="M40" s="46"/>
      <c r="N40" s="47"/>
      <c r="O40" s="56">
        <f>SUM(O41:O46)</f>
        <v>0</v>
      </c>
      <c r="P40" s="56">
        <f>SUM(P41:P46)</f>
        <v>0</v>
      </c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</row>
    <row r="41" spans="1:155" s="33" customFormat="1">
      <c r="A41" s="49" t="s">
        <v>63</v>
      </c>
      <c r="B41" s="50"/>
      <c r="C41" s="50"/>
      <c r="D41" s="50"/>
      <c r="E41" s="50"/>
      <c r="F41" s="51"/>
      <c r="G41" s="56">
        <v>0</v>
      </c>
      <c r="H41" s="56">
        <v>0</v>
      </c>
      <c r="I41" s="49" t="s">
        <v>110</v>
      </c>
      <c r="J41" s="50"/>
      <c r="K41" s="50"/>
      <c r="L41" s="50"/>
      <c r="M41" s="50"/>
      <c r="N41" s="51"/>
      <c r="O41" s="56">
        <v>0</v>
      </c>
      <c r="P41" s="56">
        <v>0</v>
      </c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</row>
    <row r="42" spans="1:155" s="33" customFormat="1">
      <c r="A42" s="49" t="s">
        <v>64</v>
      </c>
      <c r="B42" s="50"/>
      <c r="C42" s="50"/>
      <c r="D42" s="50"/>
      <c r="E42" s="50"/>
      <c r="F42" s="51"/>
      <c r="G42" s="56">
        <v>0</v>
      </c>
      <c r="H42" s="56">
        <v>0</v>
      </c>
      <c r="I42" s="49" t="s">
        <v>111</v>
      </c>
      <c r="J42" s="50"/>
      <c r="K42" s="50"/>
      <c r="L42" s="50"/>
      <c r="M42" s="50"/>
      <c r="N42" s="51"/>
      <c r="O42" s="56">
        <v>0</v>
      </c>
      <c r="P42" s="56">
        <v>0</v>
      </c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</row>
    <row r="43" spans="1:155" s="33" customFormat="1">
      <c r="A43" s="49" t="s">
        <v>65</v>
      </c>
      <c r="B43" s="50"/>
      <c r="C43" s="50"/>
      <c r="D43" s="50"/>
      <c r="E43" s="50"/>
      <c r="F43" s="51"/>
      <c r="G43" s="56">
        <v>0</v>
      </c>
      <c r="H43" s="56">
        <v>0</v>
      </c>
      <c r="I43" s="49" t="s">
        <v>112</v>
      </c>
      <c r="J43" s="50"/>
      <c r="K43" s="50"/>
      <c r="L43" s="50"/>
      <c r="M43" s="50"/>
      <c r="N43" s="51"/>
      <c r="O43" s="56">
        <v>0</v>
      </c>
      <c r="P43" s="56">
        <v>0</v>
      </c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</row>
    <row r="44" spans="1:155" s="33" customFormat="1">
      <c r="A44" s="49" t="s">
        <v>66</v>
      </c>
      <c r="B44" s="50"/>
      <c r="C44" s="50"/>
      <c r="D44" s="50"/>
      <c r="E44" s="50"/>
      <c r="F44" s="51"/>
      <c r="G44" s="56">
        <v>0</v>
      </c>
      <c r="H44" s="56">
        <v>0</v>
      </c>
      <c r="I44" s="49" t="s">
        <v>113</v>
      </c>
      <c r="J44" s="50"/>
      <c r="K44" s="50"/>
      <c r="L44" s="50"/>
      <c r="M44" s="50"/>
      <c r="N44" s="51"/>
      <c r="O44" s="56">
        <v>0</v>
      </c>
      <c r="P44" s="56">
        <v>0</v>
      </c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</row>
    <row r="45" spans="1:155" s="33" customFormat="1">
      <c r="A45" s="49" t="s">
        <v>67</v>
      </c>
      <c r="B45" s="50"/>
      <c r="C45" s="50"/>
      <c r="D45" s="50"/>
      <c r="E45" s="50"/>
      <c r="F45" s="51"/>
      <c r="G45" s="56">
        <v>0</v>
      </c>
      <c r="H45" s="56">
        <v>0</v>
      </c>
      <c r="I45" s="49" t="s">
        <v>114</v>
      </c>
      <c r="J45" s="50"/>
      <c r="K45" s="50"/>
      <c r="L45" s="50"/>
      <c r="M45" s="50"/>
      <c r="N45" s="51"/>
      <c r="O45" s="56">
        <v>0</v>
      </c>
      <c r="P45" s="56">
        <v>0</v>
      </c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</row>
    <row r="46" spans="1:155" s="33" customFormat="1">
      <c r="A46" s="60" t="s">
        <v>68</v>
      </c>
      <c r="B46" s="46"/>
      <c r="C46" s="46"/>
      <c r="D46" s="46"/>
      <c r="E46" s="46"/>
      <c r="F46" s="47"/>
      <c r="G46" s="56">
        <f>SUM(G47:G49)</f>
        <v>0</v>
      </c>
      <c r="H46" s="56">
        <f>SUM(H47:H49)</f>
        <v>0</v>
      </c>
      <c r="I46" s="49" t="s">
        <v>115</v>
      </c>
      <c r="J46" s="50"/>
      <c r="K46" s="50"/>
      <c r="L46" s="50"/>
      <c r="M46" s="50"/>
      <c r="N46" s="51"/>
      <c r="O46" s="56">
        <v>0</v>
      </c>
      <c r="P46" s="56">
        <v>0</v>
      </c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</row>
    <row r="47" spans="1:155" s="33" customFormat="1">
      <c r="A47" s="49" t="s">
        <v>77</v>
      </c>
      <c r="B47" s="50"/>
      <c r="C47" s="50"/>
      <c r="D47" s="50"/>
      <c r="E47" s="50"/>
      <c r="F47" s="51"/>
      <c r="G47" s="56">
        <v>0</v>
      </c>
      <c r="H47" s="56">
        <v>0</v>
      </c>
      <c r="I47" s="45" t="s">
        <v>145</v>
      </c>
      <c r="J47" s="57"/>
      <c r="K47" s="57"/>
      <c r="L47" s="57"/>
      <c r="M47" s="57"/>
      <c r="N47" s="58"/>
      <c r="O47" s="56">
        <f>SUM(O48:O50)</f>
        <v>0</v>
      </c>
      <c r="P47" s="56">
        <f>SUM(P48:P50)</f>
        <v>0</v>
      </c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</row>
    <row r="48" spans="1:155" s="33" customFormat="1">
      <c r="A48" s="49" t="s">
        <v>69</v>
      </c>
      <c r="B48" s="50"/>
      <c r="C48" s="50"/>
      <c r="D48" s="50"/>
      <c r="E48" s="50"/>
      <c r="F48" s="51"/>
      <c r="G48" s="56">
        <v>0</v>
      </c>
      <c r="H48" s="56">
        <v>0</v>
      </c>
      <c r="I48" s="49" t="s">
        <v>116</v>
      </c>
      <c r="J48" s="50"/>
      <c r="K48" s="50"/>
      <c r="L48" s="50"/>
      <c r="M48" s="50"/>
      <c r="N48" s="51"/>
      <c r="O48" s="56">
        <v>0</v>
      </c>
      <c r="P48" s="56">
        <v>0</v>
      </c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</row>
    <row r="49" spans="1:155" s="33" customFormat="1">
      <c r="A49" s="49" t="s">
        <v>70</v>
      </c>
      <c r="B49" s="50"/>
      <c r="C49" s="50"/>
      <c r="D49" s="50"/>
      <c r="E49" s="50"/>
      <c r="F49" s="51"/>
      <c r="G49" s="56">
        <v>0</v>
      </c>
      <c r="H49" s="56">
        <v>0</v>
      </c>
      <c r="I49" s="49" t="s">
        <v>117</v>
      </c>
      <c r="J49" s="50"/>
      <c r="K49" s="50"/>
      <c r="L49" s="50"/>
      <c r="M49" s="50"/>
      <c r="N49" s="51"/>
      <c r="O49" s="56">
        <v>0</v>
      </c>
      <c r="P49" s="56">
        <v>0</v>
      </c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</row>
    <row r="50" spans="1:155" s="33" customFormat="1">
      <c r="A50" s="60" t="s">
        <v>76</v>
      </c>
      <c r="B50" s="46"/>
      <c r="C50" s="46"/>
      <c r="D50" s="46"/>
      <c r="E50" s="46"/>
      <c r="F50" s="47"/>
      <c r="G50" s="56">
        <f>SUM(G51:G54)</f>
        <v>0</v>
      </c>
      <c r="H50" s="56">
        <f>SUM(H51:H54)</f>
        <v>0</v>
      </c>
      <c r="I50" s="49" t="s">
        <v>118</v>
      </c>
      <c r="J50" s="50"/>
      <c r="K50" s="50"/>
      <c r="L50" s="50"/>
      <c r="M50" s="50"/>
      <c r="N50" s="51"/>
      <c r="O50" s="56">
        <v>0</v>
      </c>
      <c r="P50" s="56">
        <v>0</v>
      </c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</row>
    <row r="51" spans="1:155" s="33" customFormat="1">
      <c r="A51" s="49" t="s">
        <v>71</v>
      </c>
      <c r="B51" s="50"/>
      <c r="C51" s="50"/>
      <c r="D51" s="50"/>
      <c r="E51" s="50"/>
      <c r="F51" s="51"/>
      <c r="G51" s="56">
        <v>0</v>
      </c>
      <c r="H51" s="56">
        <v>0</v>
      </c>
      <c r="I51" s="45" t="s">
        <v>146</v>
      </c>
      <c r="J51" s="46"/>
      <c r="K51" s="46"/>
      <c r="L51" s="46"/>
      <c r="M51" s="46"/>
      <c r="N51" s="47"/>
      <c r="O51" s="56">
        <f>SUM(O52:O54)</f>
        <v>0</v>
      </c>
      <c r="P51" s="56">
        <f>SUM(P52:P54)</f>
        <v>0</v>
      </c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</row>
    <row r="52" spans="1:155" s="33" customFormat="1" ht="15.75" customHeight="1">
      <c r="A52" s="49" t="s">
        <v>72</v>
      </c>
      <c r="B52" s="50"/>
      <c r="C52" s="50"/>
      <c r="D52" s="50"/>
      <c r="E52" s="50"/>
      <c r="F52" s="51"/>
      <c r="G52" s="56">
        <v>0</v>
      </c>
      <c r="H52" s="56">
        <v>0</v>
      </c>
      <c r="I52" s="49" t="s">
        <v>119</v>
      </c>
      <c r="J52" s="50"/>
      <c r="K52" s="50"/>
      <c r="L52" s="50"/>
      <c r="M52" s="50"/>
      <c r="N52" s="51"/>
      <c r="O52" s="56">
        <v>0</v>
      </c>
      <c r="P52" s="56">
        <v>0</v>
      </c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</row>
    <row r="53" spans="1:155" s="33" customFormat="1">
      <c r="A53" s="49" t="s">
        <v>73</v>
      </c>
      <c r="B53" s="50"/>
      <c r="C53" s="50"/>
      <c r="D53" s="50"/>
      <c r="E53" s="50"/>
      <c r="F53" s="51"/>
      <c r="G53" s="56">
        <v>0</v>
      </c>
      <c r="H53" s="56">
        <v>0</v>
      </c>
      <c r="I53" s="49" t="s">
        <v>120</v>
      </c>
      <c r="J53" s="50"/>
      <c r="K53" s="50"/>
      <c r="L53" s="50"/>
      <c r="M53" s="50"/>
      <c r="N53" s="51"/>
      <c r="O53" s="56">
        <v>0</v>
      </c>
      <c r="P53" s="56">
        <v>0</v>
      </c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</row>
    <row r="54" spans="1:155" s="33" customFormat="1">
      <c r="A54" s="49" t="s">
        <v>74</v>
      </c>
      <c r="B54" s="50"/>
      <c r="C54" s="50"/>
      <c r="D54" s="50"/>
      <c r="E54" s="50"/>
      <c r="F54" s="51"/>
      <c r="G54" s="56">
        <v>0</v>
      </c>
      <c r="H54" s="56">
        <v>0</v>
      </c>
      <c r="I54" s="49" t="s">
        <v>121</v>
      </c>
      <c r="J54" s="50"/>
      <c r="K54" s="50"/>
      <c r="L54" s="50"/>
      <c r="M54" s="50"/>
      <c r="N54" s="51"/>
      <c r="O54" s="56">
        <v>0</v>
      </c>
      <c r="P54" s="56">
        <v>0</v>
      </c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</row>
    <row r="55" spans="1:155" s="33" customFormat="1">
      <c r="A55" s="61" t="s">
        <v>75</v>
      </c>
      <c r="B55" s="62"/>
      <c r="C55" s="62"/>
      <c r="D55" s="62"/>
      <c r="E55" s="62"/>
      <c r="F55" s="63"/>
      <c r="G55" s="64">
        <f>G18+G26+G34+G40+G46+G50</f>
        <v>3768516.1</v>
      </c>
      <c r="H55" s="64">
        <f>H18+H26+H34+H40+H46+H50</f>
        <v>2461327.23</v>
      </c>
      <c r="I55" s="44" t="s">
        <v>122</v>
      </c>
      <c r="J55" s="41"/>
      <c r="K55" s="41"/>
      <c r="L55" s="41"/>
      <c r="M55" s="41"/>
      <c r="N55" s="42"/>
      <c r="O55" s="64">
        <f>O51+O47+O40+O35+O32+O28+O18</f>
        <v>1381379.15</v>
      </c>
      <c r="P55" s="64">
        <f>P51+P47+P40+P35+P32+P28+P18</f>
        <v>2473623.92</v>
      </c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</row>
    <row r="56" spans="1:155" s="33" customFormat="1">
      <c r="A56" s="49"/>
      <c r="B56" s="50"/>
      <c r="C56" s="50"/>
      <c r="D56" s="50"/>
      <c r="E56" s="50"/>
      <c r="F56" s="51"/>
      <c r="G56" s="56"/>
      <c r="H56" s="56"/>
      <c r="I56" s="49"/>
      <c r="J56" s="50"/>
      <c r="K56" s="50"/>
      <c r="L56" s="50"/>
      <c r="M56" s="50"/>
      <c r="N56" s="51"/>
      <c r="O56" s="56"/>
      <c r="P56" s="5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</row>
    <row r="57" spans="1:155" s="33" customFormat="1">
      <c r="A57" s="44" t="s">
        <v>3</v>
      </c>
      <c r="B57" s="41"/>
      <c r="C57" s="41"/>
      <c r="D57" s="41"/>
      <c r="E57" s="41"/>
      <c r="F57" s="42"/>
      <c r="G57" s="65"/>
      <c r="H57" s="65"/>
      <c r="I57" s="44" t="s">
        <v>4</v>
      </c>
      <c r="J57" s="41"/>
      <c r="K57" s="41"/>
      <c r="L57" s="41"/>
      <c r="M57" s="41"/>
      <c r="N57" s="42"/>
      <c r="O57" s="65"/>
      <c r="P57" s="65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</row>
    <row r="58" spans="1:155" s="33" customFormat="1">
      <c r="A58" s="49" t="s">
        <v>79</v>
      </c>
      <c r="B58" s="50"/>
      <c r="C58" s="50"/>
      <c r="D58" s="50"/>
      <c r="E58" s="50"/>
      <c r="F58" s="51"/>
      <c r="G58" s="53">
        <v>0</v>
      </c>
      <c r="H58" s="53">
        <v>0</v>
      </c>
      <c r="I58" s="50" t="s">
        <v>123</v>
      </c>
      <c r="J58" s="50"/>
      <c r="K58" s="50"/>
      <c r="L58" s="50"/>
      <c r="M58" s="50"/>
      <c r="N58" s="51"/>
      <c r="O58" s="56">
        <v>0</v>
      </c>
      <c r="P58" s="56">
        <v>0</v>
      </c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</row>
    <row r="59" spans="1:155" s="33" customFormat="1">
      <c r="A59" s="49" t="s">
        <v>80</v>
      </c>
      <c r="B59" s="50"/>
      <c r="C59" s="50"/>
      <c r="D59" s="50"/>
      <c r="E59" s="50"/>
      <c r="F59" s="51"/>
      <c r="G59" s="53">
        <v>0</v>
      </c>
      <c r="H59" s="53">
        <v>0</v>
      </c>
      <c r="I59" s="50" t="s">
        <v>124</v>
      </c>
      <c r="J59" s="50"/>
      <c r="K59" s="50"/>
      <c r="L59" s="50"/>
      <c r="M59" s="50"/>
      <c r="N59" s="51"/>
      <c r="O59" s="56">
        <v>0</v>
      </c>
      <c r="P59" s="56">
        <v>0</v>
      </c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</row>
    <row r="60" spans="1:155" s="33" customFormat="1">
      <c r="A60" s="49" t="s">
        <v>81</v>
      </c>
      <c r="B60" s="50"/>
      <c r="C60" s="50"/>
      <c r="D60" s="50"/>
      <c r="E60" s="50"/>
      <c r="F60" s="51"/>
      <c r="G60" s="53">
        <v>36826057.5</v>
      </c>
      <c r="H60" s="53">
        <v>36826057.5</v>
      </c>
      <c r="I60" s="50" t="s">
        <v>125</v>
      </c>
      <c r="J60" s="50"/>
      <c r="K60" s="50"/>
      <c r="L60" s="50"/>
      <c r="M60" s="50"/>
      <c r="N60" s="51"/>
      <c r="O60" s="56">
        <v>0</v>
      </c>
      <c r="P60" s="56">
        <v>0</v>
      </c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</row>
    <row r="61" spans="1:155" s="33" customFormat="1">
      <c r="A61" s="49" t="s">
        <v>82</v>
      </c>
      <c r="B61" s="50"/>
      <c r="C61" s="50"/>
      <c r="D61" s="50"/>
      <c r="E61" s="50"/>
      <c r="F61" s="51"/>
      <c r="G61" s="53">
        <v>20140192.82</v>
      </c>
      <c r="H61" s="53">
        <v>20096794.82</v>
      </c>
      <c r="I61" s="50" t="s">
        <v>126</v>
      </c>
      <c r="J61" s="50"/>
      <c r="K61" s="50"/>
      <c r="L61" s="50"/>
      <c r="M61" s="50"/>
      <c r="N61" s="51"/>
      <c r="O61" s="56">
        <v>0</v>
      </c>
      <c r="P61" s="56">
        <v>0</v>
      </c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</row>
    <row r="62" spans="1:155" s="33" customFormat="1">
      <c r="A62" s="49" t="s">
        <v>83</v>
      </c>
      <c r="B62" s="50"/>
      <c r="C62" s="50"/>
      <c r="D62" s="50"/>
      <c r="E62" s="50"/>
      <c r="F62" s="51"/>
      <c r="G62" s="53">
        <v>128000</v>
      </c>
      <c r="H62" s="53">
        <v>128000</v>
      </c>
      <c r="I62" s="50" t="s">
        <v>127</v>
      </c>
      <c r="J62" s="50"/>
      <c r="K62" s="50"/>
      <c r="L62" s="50"/>
      <c r="M62" s="50"/>
      <c r="N62" s="51"/>
      <c r="O62" s="56">
        <v>0</v>
      </c>
      <c r="P62" s="56">
        <v>0</v>
      </c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</row>
    <row r="63" spans="1:155" s="33" customFormat="1">
      <c r="A63" s="49" t="s">
        <v>84</v>
      </c>
      <c r="B63" s="50"/>
      <c r="C63" s="50"/>
      <c r="D63" s="50"/>
      <c r="E63" s="50"/>
      <c r="F63" s="51"/>
      <c r="G63" s="53">
        <v>-23483480.120000001</v>
      </c>
      <c r="H63" s="53">
        <v>-23483019.300000001</v>
      </c>
      <c r="I63" s="50" t="s">
        <v>128</v>
      </c>
      <c r="J63" s="50"/>
      <c r="K63" s="50"/>
      <c r="L63" s="50"/>
      <c r="M63" s="50"/>
      <c r="N63" s="51"/>
      <c r="O63" s="56">
        <v>0</v>
      </c>
      <c r="P63" s="56">
        <v>0</v>
      </c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</row>
    <row r="64" spans="1:155" s="33" customFormat="1">
      <c r="A64" s="49" t="s">
        <v>85</v>
      </c>
      <c r="B64" s="50"/>
      <c r="C64" s="50"/>
      <c r="D64" s="50"/>
      <c r="E64" s="50"/>
      <c r="F64" s="51"/>
      <c r="G64" s="53">
        <v>0</v>
      </c>
      <c r="H64" s="53">
        <v>0</v>
      </c>
      <c r="I64" s="50"/>
      <c r="J64" s="50"/>
      <c r="K64" s="50"/>
      <c r="L64" s="50"/>
      <c r="M64" s="50"/>
      <c r="N64" s="51"/>
      <c r="O64" s="56">
        <v>0</v>
      </c>
      <c r="P64" s="56">
        <v>0</v>
      </c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</row>
    <row r="65" spans="1:155" s="33" customFormat="1">
      <c r="A65" s="49" t="s">
        <v>86</v>
      </c>
      <c r="B65" s="50"/>
      <c r="C65" s="50"/>
      <c r="D65" s="50"/>
      <c r="E65" s="50"/>
      <c r="F65" s="51"/>
      <c r="G65" s="53">
        <v>0</v>
      </c>
      <c r="H65" s="53">
        <v>0</v>
      </c>
      <c r="I65" s="66" t="s">
        <v>143</v>
      </c>
      <c r="J65" s="66"/>
      <c r="K65" s="66"/>
      <c r="L65" s="66"/>
      <c r="M65" s="66"/>
      <c r="N65" s="67"/>
      <c r="O65" s="65">
        <f>SUM(O58:O64)</f>
        <v>0</v>
      </c>
      <c r="P65" s="65">
        <f>SUM(P58:P64)</f>
        <v>0</v>
      </c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</row>
    <row r="66" spans="1:155" s="33" customFormat="1">
      <c r="A66" s="49" t="s">
        <v>87</v>
      </c>
      <c r="B66" s="50"/>
      <c r="C66" s="50"/>
      <c r="D66" s="50"/>
      <c r="E66" s="50"/>
      <c r="F66" s="51"/>
      <c r="G66" s="53">
        <v>0</v>
      </c>
      <c r="H66" s="53">
        <v>0</v>
      </c>
      <c r="I66" s="50"/>
      <c r="J66" s="50"/>
      <c r="K66" s="50"/>
      <c r="L66" s="50"/>
      <c r="M66" s="50"/>
      <c r="N66" s="51"/>
      <c r="O66" s="56"/>
      <c r="P66" s="5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</row>
    <row r="67" spans="1:155" s="33" customFormat="1">
      <c r="A67" s="49"/>
      <c r="B67" s="50"/>
      <c r="C67" s="50"/>
      <c r="D67" s="50"/>
      <c r="E67" s="50"/>
      <c r="F67" s="51"/>
      <c r="G67" s="56">
        <v>0</v>
      </c>
      <c r="H67" s="56">
        <v>0</v>
      </c>
      <c r="I67" s="68" t="s">
        <v>144</v>
      </c>
      <c r="J67" s="69"/>
      <c r="K67" s="69"/>
      <c r="L67" s="69"/>
      <c r="M67" s="69"/>
      <c r="N67" s="70"/>
      <c r="O67" s="64">
        <f>O65+O55</f>
        <v>1381379.15</v>
      </c>
      <c r="P67" s="64">
        <f>P65+P55</f>
        <v>2473623.92</v>
      </c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</row>
    <row r="68" spans="1:155" s="33" customFormat="1">
      <c r="A68" s="71" t="s">
        <v>88</v>
      </c>
      <c r="B68" s="66"/>
      <c r="C68" s="66"/>
      <c r="D68" s="66"/>
      <c r="E68" s="66"/>
      <c r="F68" s="67"/>
      <c r="G68" s="72">
        <f>SUM(G58:G66)</f>
        <v>33610770.200000003</v>
      </c>
      <c r="H68" s="72">
        <f>SUM(H58:H66)</f>
        <v>33567833.019999996</v>
      </c>
      <c r="I68" s="50"/>
      <c r="J68" s="50"/>
      <c r="K68" s="50"/>
      <c r="L68" s="50"/>
      <c r="M68" s="50"/>
      <c r="N68" s="51"/>
      <c r="O68" s="56"/>
      <c r="P68" s="5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</row>
    <row r="69" spans="1:155" s="33" customFormat="1">
      <c r="A69" s="49"/>
      <c r="B69" s="50"/>
      <c r="C69" s="50"/>
      <c r="D69" s="50"/>
      <c r="E69" s="50"/>
      <c r="F69" s="51"/>
      <c r="G69" s="73"/>
      <c r="H69" s="73"/>
      <c r="I69" s="74" t="s">
        <v>5</v>
      </c>
      <c r="J69" s="75"/>
      <c r="K69" s="75"/>
      <c r="L69" s="75"/>
      <c r="M69" s="75"/>
      <c r="N69" s="76"/>
      <c r="O69" s="65"/>
      <c r="P69" s="65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</row>
    <row r="70" spans="1:155" s="33" customFormat="1">
      <c r="A70" s="44" t="s">
        <v>89</v>
      </c>
      <c r="B70" s="41"/>
      <c r="C70" s="41"/>
      <c r="D70" s="41"/>
      <c r="E70" s="41"/>
      <c r="F70" s="42"/>
      <c r="G70" s="72">
        <f>G55+G68</f>
        <v>37379286.300000004</v>
      </c>
      <c r="H70" s="72">
        <f>H55+H68</f>
        <v>36029160.249999993</v>
      </c>
      <c r="I70" s="50"/>
      <c r="J70" s="50"/>
      <c r="K70" s="50"/>
      <c r="L70" s="50"/>
      <c r="M70" s="50"/>
      <c r="N70" s="51"/>
      <c r="O70" s="56"/>
      <c r="P70" s="5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16"/>
      <c r="EP70" s="16"/>
      <c r="EQ70" s="16"/>
      <c r="ER70" s="16"/>
      <c r="ES70" s="16"/>
      <c r="ET70" s="16"/>
      <c r="EU70" s="16"/>
      <c r="EV70" s="16"/>
      <c r="EW70" s="16"/>
      <c r="EX70" s="16"/>
      <c r="EY70" s="16"/>
    </row>
    <row r="71" spans="1:155" s="33" customFormat="1">
      <c r="A71" s="49"/>
      <c r="B71" s="50"/>
      <c r="C71" s="50"/>
      <c r="D71" s="50"/>
      <c r="E71" s="50"/>
      <c r="F71" s="51"/>
      <c r="G71" s="56"/>
      <c r="H71" s="56"/>
      <c r="I71" s="60" t="s">
        <v>142</v>
      </c>
      <c r="J71" s="46"/>
      <c r="K71" s="46"/>
      <c r="L71" s="46"/>
      <c r="M71" s="46"/>
      <c r="N71" s="47"/>
      <c r="O71" s="64">
        <f>SUM(O72:O74)</f>
        <v>59340710.240000002</v>
      </c>
      <c r="P71" s="64">
        <f>SUM(P72:P74)</f>
        <v>59340710.240000002</v>
      </c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</row>
    <row r="72" spans="1:155" s="33" customFormat="1">
      <c r="A72" s="49"/>
      <c r="B72" s="50"/>
      <c r="C72" s="50"/>
      <c r="D72" s="50"/>
      <c r="E72" s="50"/>
      <c r="F72" s="51"/>
      <c r="G72" s="56"/>
      <c r="H72" s="56"/>
      <c r="I72" s="49" t="s">
        <v>129</v>
      </c>
      <c r="J72" s="50"/>
      <c r="K72" s="50"/>
      <c r="L72" s="50"/>
      <c r="M72" s="50"/>
      <c r="N72" s="51"/>
      <c r="O72" s="56">
        <v>0</v>
      </c>
      <c r="P72" s="56">
        <v>0</v>
      </c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</row>
    <row r="73" spans="1:155" s="33" customFormat="1">
      <c r="A73" s="49"/>
      <c r="B73" s="50"/>
      <c r="C73" s="50"/>
      <c r="D73" s="50"/>
      <c r="E73" s="50"/>
      <c r="F73" s="51"/>
      <c r="G73" s="56"/>
      <c r="H73" s="56"/>
      <c r="I73" s="77" t="s">
        <v>130</v>
      </c>
      <c r="J73" s="78"/>
      <c r="K73" s="78"/>
      <c r="L73" s="78"/>
      <c r="M73" s="78"/>
      <c r="N73" s="79"/>
      <c r="O73" s="53">
        <v>0</v>
      </c>
      <c r="P73" s="56">
        <v>0</v>
      </c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</row>
    <row r="74" spans="1:155" s="33" customFormat="1">
      <c r="A74" s="49"/>
      <c r="B74" s="50"/>
      <c r="C74" s="50"/>
      <c r="D74" s="50"/>
      <c r="E74" s="50"/>
      <c r="F74" s="51"/>
      <c r="G74" s="56"/>
      <c r="H74" s="56"/>
      <c r="I74" s="49" t="s">
        <v>131</v>
      </c>
      <c r="J74" s="50"/>
      <c r="K74" s="50"/>
      <c r="L74" s="50"/>
      <c r="M74" s="50"/>
      <c r="N74" s="51"/>
      <c r="O74" s="53">
        <v>59340710.240000002</v>
      </c>
      <c r="P74" s="53">
        <v>59340710.240000002</v>
      </c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  <c r="EB74" s="16"/>
      <c r="EC74" s="16"/>
      <c r="ED74" s="16"/>
      <c r="EE74" s="16"/>
      <c r="EF74" s="16"/>
      <c r="EG74" s="16"/>
      <c r="EH74" s="16"/>
      <c r="EI74" s="16"/>
      <c r="EJ74" s="16"/>
      <c r="EK74" s="16"/>
      <c r="EL74" s="16"/>
      <c r="EM74" s="16"/>
      <c r="EN74" s="16"/>
      <c r="EO74" s="16"/>
      <c r="EP74" s="16"/>
      <c r="EQ74" s="16"/>
      <c r="ER74" s="16"/>
      <c r="ES74" s="16"/>
      <c r="ET74" s="16"/>
      <c r="EU74" s="16"/>
      <c r="EV74" s="16"/>
      <c r="EW74" s="16"/>
      <c r="EX74" s="16"/>
      <c r="EY74" s="16"/>
    </row>
    <row r="75" spans="1:155" s="33" customFormat="1">
      <c r="A75" s="49"/>
      <c r="B75" s="50"/>
      <c r="C75" s="50"/>
      <c r="D75" s="50"/>
      <c r="E75" s="50"/>
      <c r="F75" s="51"/>
      <c r="G75" s="56"/>
      <c r="H75" s="56"/>
      <c r="I75" s="49"/>
      <c r="J75" s="50"/>
      <c r="K75" s="50"/>
      <c r="L75" s="50"/>
      <c r="M75" s="50"/>
      <c r="N75" s="51"/>
      <c r="O75" s="56">
        <v>0</v>
      </c>
      <c r="P75" s="56">
        <v>0</v>
      </c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16"/>
      <c r="EL75" s="16"/>
      <c r="EM75" s="16"/>
      <c r="EN75" s="16"/>
      <c r="EO75" s="16"/>
      <c r="EP75" s="16"/>
      <c r="EQ75" s="16"/>
      <c r="ER75" s="16"/>
      <c r="ES75" s="16"/>
      <c r="ET75" s="16"/>
      <c r="EU75" s="16"/>
      <c r="EV75" s="16"/>
      <c r="EW75" s="16"/>
      <c r="EX75" s="16"/>
      <c r="EY75" s="16"/>
    </row>
    <row r="76" spans="1:155" s="33" customFormat="1">
      <c r="A76" s="49"/>
      <c r="B76" s="50"/>
      <c r="C76" s="50"/>
      <c r="D76" s="50"/>
      <c r="E76" s="50"/>
      <c r="F76" s="51"/>
      <c r="G76" s="56"/>
      <c r="H76" s="56"/>
      <c r="I76" s="60" t="s">
        <v>141</v>
      </c>
      <c r="J76" s="46"/>
      <c r="K76" s="46"/>
      <c r="L76" s="46"/>
      <c r="M76" s="46"/>
      <c r="N76" s="47"/>
      <c r="O76" s="64">
        <f>SUM(O77:O81)</f>
        <v>-23342803.09</v>
      </c>
      <c r="P76" s="64">
        <f>SUM(P77:P81)</f>
        <v>-25785173.91</v>
      </c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6"/>
    </row>
    <row r="77" spans="1:155" s="33" customFormat="1">
      <c r="A77" s="49"/>
      <c r="B77" s="50"/>
      <c r="C77" s="50"/>
      <c r="D77" s="50"/>
      <c r="E77" s="50"/>
      <c r="F77" s="51"/>
      <c r="G77" s="56"/>
      <c r="H77" s="56"/>
      <c r="I77" s="49" t="s">
        <v>132</v>
      </c>
      <c r="J77" s="50"/>
      <c r="K77" s="50"/>
      <c r="L77" s="50"/>
      <c r="M77" s="50"/>
      <c r="N77" s="51"/>
      <c r="O77" s="53">
        <v>2442370.8199999998</v>
      </c>
      <c r="P77" s="53">
        <v>123361.02</v>
      </c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  <c r="EH77" s="16"/>
      <c r="EI77" s="16"/>
      <c r="EJ77" s="16"/>
      <c r="EK77" s="16"/>
      <c r="EL77" s="16"/>
      <c r="EM77" s="16"/>
      <c r="EN77" s="16"/>
      <c r="EO77" s="16"/>
      <c r="EP77" s="16"/>
      <c r="EQ77" s="16"/>
      <c r="ER77" s="16"/>
      <c r="ES77" s="16"/>
      <c r="ET77" s="16"/>
      <c r="EU77" s="16"/>
      <c r="EV77" s="16"/>
      <c r="EW77" s="16"/>
      <c r="EX77" s="16"/>
      <c r="EY77" s="16"/>
    </row>
    <row r="78" spans="1:155" s="33" customFormat="1">
      <c r="A78" s="49"/>
      <c r="B78" s="50"/>
      <c r="C78" s="50"/>
      <c r="D78" s="50"/>
      <c r="E78" s="50"/>
      <c r="F78" s="51"/>
      <c r="G78" s="56"/>
      <c r="H78" s="56"/>
      <c r="I78" s="49" t="s">
        <v>133</v>
      </c>
      <c r="J78" s="50"/>
      <c r="K78" s="50"/>
      <c r="L78" s="50"/>
      <c r="M78" s="50"/>
      <c r="N78" s="51"/>
      <c r="O78" s="53">
        <v>-25785173.91</v>
      </c>
      <c r="P78" s="53">
        <v>-25908534.93</v>
      </c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6"/>
      <c r="EI78" s="16"/>
      <c r="EJ78" s="16"/>
      <c r="EK78" s="16"/>
      <c r="EL78" s="16"/>
      <c r="EM78" s="16"/>
      <c r="EN78" s="16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6"/>
    </row>
    <row r="79" spans="1:155" s="33" customFormat="1">
      <c r="A79" s="49"/>
      <c r="B79" s="50"/>
      <c r="C79" s="50"/>
      <c r="D79" s="50"/>
      <c r="E79" s="50"/>
      <c r="F79" s="51"/>
      <c r="G79" s="56"/>
      <c r="H79" s="56"/>
      <c r="I79" s="49" t="s">
        <v>134</v>
      </c>
      <c r="J79" s="50"/>
      <c r="K79" s="50"/>
      <c r="L79" s="50"/>
      <c r="M79" s="50"/>
      <c r="N79" s="51"/>
      <c r="O79" s="56">
        <v>0</v>
      </c>
      <c r="P79" s="56">
        <v>0</v>
      </c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6"/>
      <c r="DY79" s="16"/>
      <c r="DZ79" s="16"/>
      <c r="EA79" s="16"/>
      <c r="EB79" s="16"/>
      <c r="EC79" s="16"/>
      <c r="ED79" s="16"/>
      <c r="EE79" s="16"/>
      <c r="EF79" s="16"/>
      <c r="EG79" s="16"/>
      <c r="EH79" s="16"/>
      <c r="EI79" s="16"/>
      <c r="EJ79" s="16"/>
      <c r="EK79" s="16"/>
      <c r="EL79" s="16"/>
      <c r="EM79" s="16"/>
      <c r="EN79" s="16"/>
      <c r="EO79" s="16"/>
      <c r="EP79" s="16"/>
      <c r="EQ79" s="16"/>
      <c r="ER79" s="16"/>
      <c r="ES79" s="16"/>
      <c r="ET79" s="16"/>
      <c r="EU79" s="16"/>
      <c r="EV79" s="16"/>
      <c r="EW79" s="16"/>
      <c r="EX79" s="16"/>
      <c r="EY79" s="16"/>
    </row>
    <row r="80" spans="1:155" s="33" customFormat="1">
      <c r="A80" s="49"/>
      <c r="B80" s="50"/>
      <c r="C80" s="50"/>
      <c r="D80" s="50"/>
      <c r="E80" s="50"/>
      <c r="F80" s="51"/>
      <c r="G80" s="56"/>
      <c r="H80" s="56"/>
      <c r="I80" s="49" t="s">
        <v>135</v>
      </c>
      <c r="J80" s="50"/>
      <c r="K80" s="50"/>
      <c r="L80" s="50"/>
      <c r="M80" s="50"/>
      <c r="N80" s="51"/>
      <c r="O80" s="56">
        <v>0</v>
      </c>
      <c r="P80" s="56">
        <v>0</v>
      </c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6"/>
      <c r="EI80" s="16"/>
      <c r="EJ80" s="16"/>
      <c r="EK80" s="16"/>
      <c r="EL80" s="16"/>
      <c r="EM80" s="16"/>
      <c r="EN80" s="16"/>
      <c r="EO80" s="16"/>
      <c r="EP80" s="16"/>
      <c r="EQ80" s="16"/>
      <c r="ER80" s="16"/>
      <c r="ES80" s="16"/>
      <c r="ET80" s="16"/>
      <c r="EU80" s="16"/>
      <c r="EV80" s="16"/>
      <c r="EW80" s="16"/>
      <c r="EX80" s="16"/>
      <c r="EY80" s="16"/>
    </row>
    <row r="81" spans="1:155" s="33" customFormat="1">
      <c r="A81" s="49"/>
      <c r="B81" s="50"/>
      <c r="C81" s="50"/>
      <c r="D81" s="50"/>
      <c r="E81" s="50"/>
      <c r="F81" s="51"/>
      <c r="G81" s="56"/>
      <c r="H81" s="56"/>
      <c r="I81" s="49" t="s">
        <v>136</v>
      </c>
      <c r="J81" s="50"/>
      <c r="K81" s="50"/>
      <c r="L81" s="50"/>
      <c r="M81" s="50"/>
      <c r="N81" s="51"/>
      <c r="O81" s="56">
        <v>0</v>
      </c>
      <c r="P81" s="56">
        <v>0</v>
      </c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  <c r="EF81" s="16"/>
      <c r="EG81" s="16"/>
      <c r="EH81" s="16"/>
      <c r="EI81" s="16"/>
      <c r="EJ81" s="16"/>
      <c r="EK81" s="16"/>
      <c r="EL81" s="16"/>
      <c r="EM81" s="16"/>
      <c r="EN81" s="16"/>
      <c r="EO81" s="16"/>
      <c r="EP81" s="16"/>
      <c r="EQ81" s="16"/>
      <c r="ER81" s="16"/>
      <c r="ES81" s="16"/>
      <c r="ET81" s="16"/>
      <c r="EU81" s="16"/>
      <c r="EV81" s="16"/>
      <c r="EW81" s="16"/>
      <c r="EX81" s="16"/>
      <c r="EY81" s="16"/>
    </row>
    <row r="82" spans="1:155" s="33" customFormat="1">
      <c r="A82" s="49"/>
      <c r="B82" s="50"/>
      <c r="C82" s="50"/>
      <c r="D82" s="50"/>
      <c r="E82" s="50"/>
      <c r="F82" s="51"/>
      <c r="G82" s="56"/>
      <c r="H82" s="56"/>
      <c r="I82" s="49"/>
      <c r="J82" s="50"/>
      <c r="K82" s="50"/>
      <c r="L82" s="50"/>
      <c r="M82" s="50"/>
      <c r="N82" s="51"/>
      <c r="O82" s="56">
        <v>0</v>
      </c>
      <c r="P82" s="56">
        <v>0</v>
      </c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  <c r="EB82" s="16"/>
      <c r="EC82" s="16"/>
      <c r="ED82" s="16"/>
      <c r="EE82" s="16"/>
      <c r="EF82" s="16"/>
      <c r="EG82" s="16"/>
      <c r="EH82" s="16"/>
      <c r="EI82" s="16"/>
      <c r="EJ82" s="16"/>
      <c r="EK82" s="16"/>
      <c r="EL82" s="16"/>
      <c r="EM82" s="16"/>
      <c r="EN82" s="16"/>
      <c r="EO82" s="16"/>
      <c r="EP82" s="16"/>
      <c r="EQ82" s="16"/>
      <c r="ER82" s="16"/>
      <c r="ES82" s="16"/>
      <c r="ET82" s="16"/>
      <c r="EU82" s="16"/>
      <c r="EV82" s="16"/>
      <c r="EW82" s="16"/>
      <c r="EX82" s="16"/>
      <c r="EY82" s="16"/>
    </row>
    <row r="83" spans="1:155" s="33" customFormat="1">
      <c r="A83" s="49"/>
      <c r="B83" s="50"/>
      <c r="C83" s="50"/>
      <c r="D83" s="50"/>
      <c r="E83" s="50"/>
      <c r="F83" s="51"/>
      <c r="G83" s="56"/>
      <c r="H83" s="56"/>
      <c r="I83" s="60" t="s">
        <v>140</v>
      </c>
      <c r="J83" s="46"/>
      <c r="K83" s="46"/>
      <c r="L83" s="46"/>
      <c r="M83" s="46"/>
      <c r="N83" s="47"/>
      <c r="O83" s="56">
        <f>SUM(O84:O85)</f>
        <v>0</v>
      </c>
      <c r="P83" s="56">
        <f>SUM(P84:P85)</f>
        <v>0</v>
      </c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16"/>
      <c r="DZ83" s="16"/>
      <c r="EA83" s="16"/>
      <c r="EB83" s="16"/>
      <c r="EC83" s="16"/>
      <c r="ED83" s="16"/>
      <c r="EE83" s="16"/>
      <c r="EF83" s="16"/>
      <c r="EG83" s="16"/>
      <c r="EH83" s="16"/>
      <c r="EI83" s="16"/>
      <c r="EJ83" s="16"/>
      <c r="EK83" s="16"/>
      <c r="EL83" s="16"/>
      <c r="EM83" s="16"/>
      <c r="EN83" s="16"/>
      <c r="EO83" s="16"/>
      <c r="EP83" s="16"/>
      <c r="EQ83" s="16"/>
      <c r="ER83" s="16"/>
      <c r="ES83" s="16"/>
      <c r="ET83" s="16"/>
      <c r="EU83" s="16"/>
      <c r="EV83" s="16"/>
      <c r="EW83" s="16"/>
      <c r="EX83" s="16"/>
      <c r="EY83" s="16"/>
    </row>
    <row r="84" spans="1:155" s="33" customFormat="1">
      <c r="A84" s="49"/>
      <c r="B84" s="50"/>
      <c r="C84" s="50"/>
      <c r="D84" s="50"/>
      <c r="E84" s="50"/>
      <c r="F84" s="51"/>
      <c r="G84" s="56"/>
      <c r="H84" s="56"/>
      <c r="I84" s="49" t="s">
        <v>137</v>
      </c>
      <c r="J84" s="50"/>
      <c r="K84" s="50"/>
      <c r="L84" s="50"/>
      <c r="M84" s="50"/>
      <c r="N84" s="51"/>
      <c r="O84" s="56">
        <v>0</v>
      </c>
      <c r="P84" s="56">
        <v>0</v>
      </c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16"/>
      <c r="EE84" s="16"/>
      <c r="EF84" s="16"/>
      <c r="EG84" s="16"/>
      <c r="EH84" s="16"/>
      <c r="EI84" s="16"/>
      <c r="EJ84" s="16"/>
      <c r="EK84" s="16"/>
      <c r="EL84" s="16"/>
      <c r="EM84" s="16"/>
      <c r="EN84" s="16"/>
      <c r="EO84" s="16"/>
      <c r="EP84" s="16"/>
      <c r="EQ84" s="16"/>
      <c r="ER84" s="16"/>
      <c r="ES84" s="16"/>
      <c r="ET84" s="16"/>
      <c r="EU84" s="16"/>
      <c r="EV84" s="16"/>
      <c r="EW84" s="16"/>
      <c r="EX84" s="16"/>
      <c r="EY84" s="16"/>
    </row>
    <row r="85" spans="1:155" s="33" customFormat="1">
      <c r="A85" s="49"/>
      <c r="B85" s="50"/>
      <c r="C85" s="50"/>
      <c r="D85" s="50"/>
      <c r="E85" s="50"/>
      <c r="F85" s="51"/>
      <c r="G85" s="56"/>
      <c r="H85" s="56"/>
      <c r="I85" s="49" t="s">
        <v>138</v>
      </c>
      <c r="J85" s="50"/>
      <c r="K85" s="50"/>
      <c r="L85" s="50"/>
      <c r="M85" s="50"/>
      <c r="N85" s="51"/>
      <c r="O85" s="56">
        <v>0</v>
      </c>
      <c r="P85" s="56">
        <v>0</v>
      </c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/>
      <c r="DM85" s="16"/>
      <c r="DN85" s="16"/>
      <c r="DO85" s="16"/>
      <c r="DP85" s="16"/>
      <c r="DQ85" s="16"/>
      <c r="DR85" s="16"/>
      <c r="DS85" s="16"/>
      <c r="DT85" s="16"/>
      <c r="DU85" s="16"/>
      <c r="DV85" s="16"/>
      <c r="DW85" s="16"/>
      <c r="DX85" s="16"/>
      <c r="DY85" s="16"/>
      <c r="DZ85" s="16"/>
      <c r="EA85" s="16"/>
      <c r="EB85" s="16"/>
      <c r="EC85" s="16"/>
      <c r="ED85" s="16"/>
      <c r="EE85" s="16"/>
      <c r="EF85" s="16"/>
      <c r="EG85" s="16"/>
      <c r="EH85" s="16"/>
      <c r="EI85" s="16"/>
      <c r="EJ85" s="16"/>
      <c r="EK85" s="16"/>
      <c r="EL85" s="16"/>
      <c r="EM85" s="16"/>
      <c r="EN85" s="16"/>
      <c r="EO85" s="16"/>
      <c r="EP85" s="16"/>
      <c r="EQ85" s="16"/>
      <c r="ER85" s="16"/>
      <c r="ES85" s="16"/>
      <c r="ET85" s="16"/>
      <c r="EU85" s="16"/>
      <c r="EV85" s="16"/>
      <c r="EW85" s="16"/>
      <c r="EX85" s="16"/>
      <c r="EY85" s="16"/>
    </row>
    <row r="86" spans="1:155" s="33" customFormat="1">
      <c r="A86" s="49"/>
      <c r="B86" s="50"/>
      <c r="C86" s="50"/>
      <c r="D86" s="50"/>
      <c r="E86" s="50"/>
      <c r="F86" s="51"/>
      <c r="G86" s="56"/>
      <c r="H86" s="56"/>
      <c r="I86" s="49"/>
      <c r="J86" s="50"/>
      <c r="K86" s="50"/>
      <c r="L86" s="50"/>
      <c r="M86" s="50"/>
      <c r="N86" s="51"/>
      <c r="O86" s="56"/>
      <c r="P86" s="5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  <c r="DZ86" s="16"/>
      <c r="EA86" s="16"/>
      <c r="EB86" s="16"/>
      <c r="EC86" s="16"/>
      <c r="ED86" s="16"/>
      <c r="EE86" s="16"/>
      <c r="EF86" s="16"/>
      <c r="EG86" s="16"/>
      <c r="EH86" s="16"/>
      <c r="EI86" s="16"/>
      <c r="EJ86" s="16"/>
      <c r="EK86" s="16"/>
      <c r="EL86" s="16"/>
      <c r="EM86" s="16"/>
      <c r="EN86" s="16"/>
      <c r="EO86" s="16"/>
      <c r="EP86" s="16"/>
      <c r="EQ86" s="16"/>
      <c r="ER86" s="16"/>
      <c r="ES86" s="16"/>
      <c r="ET86" s="16"/>
      <c r="EU86" s="16"/>
      <c r="EV86" s="16"/>
      <c r="EW86" s="16"/>
      <c r="EX86" s="16"/>
      <c r="EY86" s="16"/>
    </row>
    <row r="87" spans="1:155" s="33" customFormat="1">
      <c r="A87" s="49"/>
      <c r="B87" s="50"/>
      <c r="C87" s="50"/>
      <c r="D87" s="50"/>
      <c r="E87" s="50"/>
      <c r="F87" s="51"/>
      <c r="G87" s="56"/>
      <c r="H87" s="56"/>
      <c r="I87" s="44" t="s">
        <v>139</v>
      </c>
      <c r="J87" s="41"/>
      <c r="K87" s="41"/>
      <c r="L87" s="41"/>
      <c r="M87" s="41"/>
      <c r="N87" s="42"/>
      <c r="O87" s="64">
        <f>O83+O76+O71</f>
        <v>35997907.150000006</v>
      </c>
      <c r="P87" s="64">
        <f>+P71+P76</f>
        <v>33555536.329999998</v>
      </c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6"/>
      <c r="DX87" s="16"/>
      <c r="DY87" s="16"/>
      <c r="DZ87" s="16"/>
      <c r="EA87" s="16"/>
      <c r="EB87" s="16"/>
      <c r="EC87" s="16"/>
      <c r="ED87" s="16"/>
      <c r="EE87" s="16"/>
      <c r="EF87" s="16"/>
      <c r="EG87" s="16"/>
      <c r="EH87" s="16"/>
      <c r="EI87" s="16"/>
      <c r="EJ87" s="16"/>
      <c r="EK87" s="16"/>
      <c r="EL87" s="16"/>
      <c r="EM87" s="16"/>
      <c r="EN87" s="16"/>
      <c r="EO87" s="16"/>
      <c r="EP87" s="16"/>
      <c r="EQ87" s="16"/>
      <c r="ER87" s="16"/>
      <c r="ES87" s="16"/>
      <c r="ET87" s="16"/>
      <c r="EU87" s="16"/>
      <c r="EV87" s="16"/>
      <c r="EW87" s="16"/>
      <c r="EX87" s="16"/>
      <c r="EY87" s="16"/>
    </row>
    <row r="88" spans="1:155" s="33" customFormat="1">
      <c r="A88" s="49"/>
      <c r="B88" s="50"/>
      <c r="C88" s="50"/>
      <c r="D88" s="50"/>
      <c r="E88" s="50"/>
      <c r="F88" s="51"/>
      <c r="G88" s="56"/>
      <c r="H88" s="56"/>
      <c r="I88" s="49"/>
      <c r="J88" s="50"/>
      <c r="K88" s="50"/>
      <c r="L88" s="50"/>
      <c r="M88" s="50"/>
      <c r="N88" s="51"/>
      <c r="O88" s="56"/>
      <c r="P88" s="5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16"/>
      <c r="DZ88" s="16"/>
      <c r="EA88" s="16"/>
      <c r="EB88" s="16"/>
      <c r="EC88" s="16"/>
      <c r="ED88" s="16"/>
      <c r="EE88" s="16"/>
      <c r="EF88" s="16"/>
      <c r="EG88" s="16"/>
      <c r="EH88" s="16"/>
      <c r="EI88" s="16"/>
      <c r="EJ88" s="16"/>
      <c r="EK88" s="16"/>
      <c r="EL88" s="16"/>
      <c r="EM88" s="16"/>
      <c r="EN88" s="16"/>
      <c r="EO88" s="16"/>
      <c r="EP88" s="16"/>
      <c r="EQ88" s="16"/>
      <c r="ER88" s="16"/>
      <c r="ES88" s="16"/>
      <c r="ET88" s="16"/>
      <c r="EU88" s="16"/>
      <c r="EV88" s="16"/>
      <c r="EW88" s="16"/>
      <c r="EX88" s="16"/>
      <c r="EY88" s="16"/>
    </row>
    <row r="89" spans="1:155" s="33" customFormat="1">
      <c r="A89" s="49"/>
      <c r="B89" s="50"/>
      <c r="C89" s="50"/>
      <c r="D89" s="50"/>
      <c r="E89" s="50"/>
      <c r="F89" s="51"/>
      <c r="G89" s="56"/>
      <c r="H89" s="56"/>
      <c r="I89" s="44" t="s">
        <v>234</v>
      </c>
      <c r="J89" s="41"/>
      <c r="K89" s="41"/>
      <c r="L89" s="41"/>
      <c r="M89" s="41"/>
      <c r="N89" s="42"/>
      <c r="O89" s="80">
        <f>O87+O67</f>
        <v>37379286.300000004</v>
      </c>
      <c r="P89" s="80">
        <f>P87+P67</f>
        <v>36029160.25</v>
      </c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6"/>
      <c r="DW89" s="16"/>
      <c r="DX89" s="16"/>
      <c r="DY89" s="16"/>
      <c r="DZ89" s="16"/>
      <c r="EA89" s="16"/>
      <c r="EB89" s="16"/>
      <c r="EC89" s="16"/>
      <c r="ED89" s="16"/>
      <c r="EE89" s="16"/>
      <c r="EF89" s="16"/>
      <c r="EG89" s="16"/>
      <c r="EH89" s="16"/>
      <c r="EI89" s="16"/>
      <c r="EJ89" s="16"/>
      <c r="EK89" s="16"/>
      <c r="EL89" s="16"/>
      <c r="EM89" s="16"/>
      <c r="EN89" s="16"/>
      <c r="EO89" s="16"/>
      <c r="EP89" s="16"/>
      <c r="EQ89" s="16"/>
      <c r="ER89" s="16"/>
      <c r="ES89" s="16"/>
      <c r="ET89" s="16"/>
      <c r="EU89" s="16"/>
      <c r="EV89" s="16"/>
      <c r="EW89" s="16"/>
      <c r="EX89" s="16"/>
      <c r="EY89" s="16"/>
    </row>
    <row r="90" spans="1:155" s="33" customFormat="1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  <c r="EB90" s="16"/>
      <c r="EC90" s="16"/>
      <c r="ED90" s="16"/>
      <c r="EE90" s="16"/>
      <c r="EF90" s="16"/>
      <c r="EG90" s="16"/>
      <c r="EH90" s="16"/>
      <c r="EI90" s="16"/>
      <c r="EJ90" s="16"/>
      <c r="EK90" s="16"/>
      <c r="EL90" s="16"/>
      <c r="EM90" s="16"/>
      <c r="EN90" s="16"/>
      <c r="EO90" s="16"/>
      <c r="EP90" s="16"/>
      <c r="EQ90" s="16"/>
      <c r="ER90" s="16"/>
      <c r="ES90" s="16"/>
      <c r="ET90" s="16"/>
      <c r="EU90" s="16"/>
      <c r="EV90" s="16"/>
      <c r="EW90" s="16"/>
      <c r="EX90" s="16"/>
      <c r="EY90" s="16"/>
    </row>
    <row r="91" spans="1:155" s="33" customFormat="1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  <c r="EI91" s="16"/>
      <c r="EJ91" s="16"/>
      <c r="EK91" s="16"/>
      <c r="EL91" s="16"/>
      <c r="EM91" s="16"/>
      <c r="EN91" s="16"/>
      <c r="EO91" s="16"/>
      <c r="EP91" s="16"/>
      <c r="EQ91" s="16"/>
      <c r="ER91" s="16"/>
      <c r="ES91" s="16"/>
      <c r="ET91" s="16"/>
      <c r="EU91" s="16"/>
      <c r="EV91" s="16"/>
      <c r="EW91" s="16"/>
      <c r="EX91" s="16"/>
      <c r="EY91" s="16"/>
    </row>
    <row r="92" spans="1:155" s="33" customFormat="1">
      <c r="A92" s="82" t="s">
        <v>235</v>
      </c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  <c r="DN92" s="16"/>
      <c r="DO92" s="16"/>
      <c r="DP92" s="16"/>
      <c r="DQ92" s="16"/>
      <c r="DR92" s="16"/>
      <c r="DS92" s="16"/>
      <c r="DT92" s="16"/>
      <c r="DU92" s="16"/>
      <c r="DV92" s="16"/>
      <c r="DW92" s="16"/>
      <c r="DX92" s="16"/>
      <c r="DY92" s="16"/>
      <c r="DZ92" s="16"/>
      <c r="EA92" s="16"/>
      <c r="EB92" s="16"/>
      <c r="EC92" s="16"/>
      <c r="ED92" s="16"/>
      <c r="EE92" s="16"/>
      <c r="EF92" s="16"/>
      <c r="EG92" s="16"/>
      <c r="EH92" s="16"/>
      <c r="EI92" s="16"/>
      <c r="EJ92" s="16"/>
      <c r="EK92" s="16"/>
      <c r="EL92" s="16"/>
      <c r="EM92" s="16"/>
      <c r="EN92" s="16"/>
      <c r="EO92" s="16"/>
      <c r="EP92" s="16"/>
      <c r="EQ92" s="16"/>
      <c r="ER92" s="16"/>
      <c r="ES92" s="16"/>
      <c r="ET92" s="16"/>
      <c r="EU92" s="16"/>
      <c r="EV92" s="16"/>
      <c r="EW92" s="16"/>
      <c r="EX92" s="16"/>
      <c r="EY92" s="16"/>
    </row>
    <row r="93" spans="1:155" s="33" customFormat="1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6"/>
      <c r="DD93" s="16"/>
      <c r="DE93" s="16"/>
      <c r="DF93" s="16"/>
      <c r="DG93" s="16"/>
      <c r="DH93" s="16"/>
      <c r="DI93" s="16"/>
      <c r="DJ93" s="16"/>
      <c r="DK93" s="16"/>
      <c r="DL93" s="16"/>
      <c r="DM93" s="16"/>
      <c r="DN93" s="16"/>
      <c r="DO93" s="16"/>
      <c r="DP93" s="16"/>
      <c r="DQ93" s="16"/>
      <c r="DR93" s="16"/>
      <c r="DS93" s="16"/>
      <c r="DT93" s="16"/>
      <c r="DU93" s="16"/>
      <c r="DV93" s="16"/>
      <c r="DW93" s="16"/>
      <c r="DX93" s="16"/>
      <c r="DY93" s="16"/>
      <c r="DZ93" s="16"/>
      <c r="EA93" s="16"/>
      <c r="EB93" s="16"/>
      <c r="EC93" s="16"/>
      <c r="ED93" s="16"/>
      <c r="EE93" s="16"/>
      <c r="EF93" s="16"/>
      <c r="EG93" s="16"/>
      <c r="EH93" s="16"/>
      <c r="EI93" s="16"/>
      <c r="EJ93" s="16"/>
      <c r="EK93" s="16"/>
      <c r="EL93" s="16"/>
      <c r="EM93" s="16"/>
      <c r="EN93" s="16"/>
      <c r="EO93" s="16"/>
      <c r="EP93" s="16"/>
      <c r="EQ93" s="16"/>
      <c r="ER93" s="16"/>
      <c r="ES93" s="16"/>
      <c r="ET93" s="16"/>
      <c r="EU93" s="16"/>
      <c r="EV93" s="16"/>
      <c r="EW93" s="16"/>
      <c r="EX93" s="16"/>
      <c r="EY93" s="16"/>
    </row>
    <row r="94" spans="1:155" s="33" customFormat="1" ht="15" customHeight="1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  <c r="DM94" s="16"/>
      <c r="DN94" s="16"/>
      <c r="DO94" s="16"/>
      <c r="DP94" s="16"/>
      <c r="DQ94" s="16"/>
      <c r="DR94" s="16"/>
      <c r="DS94" s="16"/>
      <c r="DT94" s="16"/>
      <c r="DU94" s="16"/>
      <c r="DV94" s="16"/>
      <c r="DW94" s="16"/>
      <c r="DX94" s="16"/>
      <c r="DY94" s="16"/>
      <c r="DZ94" s="16"/>
      <c r="EA94" s="16"/>
      <c r="EB94" s="16"/>
      <c r="EC94" s="16"/>
      <c r="ED94" s="16"/>
      <c r="EE94" s="16"/>
      <c r="EF94" s="16"/>
      <c r="EG94" s="16"/>
      <c r="EH94" s="16"/>
      <c r="EI94" s="16"/>
      <c r="EJ94" s="16"/>
      <c r="EK94" s="16"/>
      <c r="EL94" s="16"/>
      <c r="EM94" s="16"/>
      <c r="EN94" s="16"/>
      <c r="EO94" s="16"/>
      <c r="EP94" s="16"/>
      <c r="EQ94" s="16"/>
      <c r="ER94" s="16"/>
      <c r="ES94" s="16"/>
      <c r="ET94" s="16"/>
      <c r="EU94" s="16"/>
      <c r="EV94" s="16"/>
      <c r="EW94" s="16"/>
      <c r="EX94" s="16"/>
      <c r="EY94" s="16"/>
    </row>
    <row r="95" spans="1:155" s="33" customFormat="1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  <c r="CY95" s="16"/>
      <c r="CZ95" s="16"/>
      <c r="DA95" s="16"/>
      <c r="DB95" s="16"/>
      <c r="DC95" s="16"/>
      <c r="DD95" s="16"/>
      <c r="DE95" s="16"/>
      <c r="DF95" s="16"/>
      <c r="DG95" s="16"/>
      <c r="DH95" s="16"/>
      <c r="DI95" s="16"/>
      <c r="DJ95" s="16"/>
      <c r="DK95" s="16"/>
      <c r="DL95" s="16"/>
      <c r="DM95" s="16"/>
      <c r="DN95" s="16"/>
      <c r="DO95" s="16"/>
      <c r="DP95" s="16"/>
      <c r="DQ95" s="16"/>
      <c r="DR95" s="16"/>
      <c r="DS95" s="16"/>
      <c r="DT95" s="16"/>
      <c r="DU95" s="16"/>
      <c r="DV95" s="16"/>
      <c r="DW95" s="16"/>
      <c r="DX95" s="16"/>
      <c r="DY95" s="16"/>
      <c r="DZ95" s="16"/>
      <c r="EA95" s="16"/>
      <c r="EB95" s="16"/>
      <c r="EC95" s="16"/>
      <c r="ED95" s="16"/>
      <c r="EE95" s="16"/>
      <c r="EF95" s="16"/>
      <c r="EG95" s="16"/>
      <c r="EH95" s="16"/>
      <c r="EI95" s="16"/>
      <c r="EJ95" s="16"/>
      <c r="EK95" s="16"/>
      <c r="EL95" s="16"/>
      <c r="EM95" s="16"/>
      <c r="EN95" s="16"/>
      <c r="EO95" s="16"/>
      <c r="EP95" s="16"/>
      <c r="EQ95" s="16"/>
      <c r="ER95" s="16"/>
      <c r="ES95" s="16"/>
      <c r="ET95" s="16"/>
      <c r="EU95" s="16"/>
      <c r="EV95" s="16"/>
      <c r="EW95" s="16"/>
      <c r="EX95" s="16"/>
      <c r="EY95" s="16"/>
    </row>
    <row r="96" spans="1:155" s="33" customFormat="1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  <c r="DN96" s="16"/>
      <c r="DO96" s="16"/>
      <c r="DP96" s="16"/>
      <c r="DQ96" s="16"/>
      <c r="DR96" s="16"/>
      <c r="DS96" s="16"/>
      <c r="DT96" s="16"/>
      <c r="DU96" s="16"/>
      <c r="DV96" s="16"/>
      <c r="DW96" s="16"/>
      <c r="DX96" s="16"/>
      <c r="DY96" s="16"/>
      <c r="DZ96" s="16"/>
      <c r="EA96" s="16"/>
      <c r="EB96" s="16"/>
      <c r="EC96" s="16"/>
      <c r="ED96" s="16"/>
      <c r="EE96" s="16"/>
      <c r="EF96" s="16"/>
      <c r="EG96" s="16"/>
      <c r="EH96" s="16"/>
      <c r="EI96" s="16"/>
      <c r="EJ96" s="16"/>
      <c r="EK96" s="16"/>
      <c r="EL96" s="16"/>
      <c r="EM96" s="16"/>
      <c r="EN96" s="16"/>
      <c r="EO96" s="16"/>
      <c r="EP96" s="16"/>
      <c r="EQ96" s="16"/>
      <c r="ER96" s="16"/>
      <c r="ES96" s="16"/>
      <c r="ET96" s="16"/>
      <c r="EU96" s="16"/>
      <c r="EV96" s="16"/>
      <c r="EW96" s="16"/>
      <c r="EX96" s="16"/>
      <c r="EY96" s="16"/>
    </row>
    <row r="97" spans="1:155" s="33" customFormat="1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16"/>
      <c r="DC97" s="16"/>
      <c r="DD97" s="16"/>
      <c r="DE97" s="16"/>
      <c r="DF97" s="16"/>
      <c r="DG97" s="16"/>
      <c r="DH97" s="16"/>
      <c r="DI97" s="16"/>
      <c r="DJ97" s="16"/>
      <c r="DK97" s="16"/>
      <c r="DL97" s="16"/>
      <c r="DM97" s="16"/>
      <c r="DN97" s="16"/>
      <c r="DO97" s="16"/>
      <c r="DP97" s="16"/>
      <c r="DQ97" s="16"/>
      <c r="DR97" s="16"/>
      <c r="DS97" s="16"/>
      <c r="DT97" s="16"/>
      <c r="DU97" s="16"/>
      <c r="DV97" s="16"/>
      <c r="DW97" s="16"/>
      <c r="DX97" s="16"/>
      <c r="DY97" s="16"/>
      <c r="DZ97" s="16"/>
      <c r="EA97" s="16"/>
      <c r="EB97" s="16"/>
      <c r="EC97" s="16"/>
      <c r="ED97" s="16"/>
      <c r="EE97" s="16"/>
      <c r="EF97" s="16"/>
      <c r="EG97" s="16"/>
      <c r="EH97" s="16"/>
      <c r="EI97" s="16"/>
      <c r="EJ97" s="16"/>
      <c r="EK97" s="16"/>
      <c r="EL97" s="16"/>
      <c r="EM97" s="16"/>
      <c r="EN97" s="16"/>
      <c r="EO97" s="16"/>
      <c r="EP97" s="16"/>
      <c r="EQ97" s="16"/>
      <c r="ER97" s="16"/>
      <c r="ES97" s="16"/>
      <c r="ET97" s="16"/>
      <c r="EU97" s="16"/>
      <c r="EV97" s="16"/>
      <c r="EW97" s="16"/>
      <c r="EX97" s="16"/>
      <c r="EY97" s="16"/>
    </row>
    <row r="98" spans="1:155" s="33" customFormat="1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K98" s="16"/>
      <c r="DL98" s="16"/>
      <c r="DM98" s="16"/>
      <c r="DN98" s="16"/>
      <c r="DO98" s="16"/>
      <c r="DP98" s="16"/>
      <c r="DQ98" s="16"/>
      <c r="DR98" s="16"/>
      <c r="DS98" s="16"/>
      <c r="DT98" s="16"/>
      <c r="DU98" s="16"/>
      <c r="DV98" s="16"/>
      <c r="DW98" s="16"/>
      <c r="DX98" s="16"/>
      <c r="DY98" s="16"/>
      <c r="DZ98" s="16"/>
      <c r="EA98" s="16"/>
      <c r="EB98" s="16"/>
      <c r="EC98" s="16"/>
      <c r="ED98" s="16"/>
      <c r="EE98" s="16"/>
      <c r="EF98" s="16"/>
      <c r="EG98" s="16"/>
      <c r="EH98" s="16"/>
      <c r="EI98" s="16"/>
      <c r="EJ98" s="16"/>
      <c r="EK98" s="16"/>
      <c r="EL98" s="16"/>
      <c r="EM98" s="16"/>
      <c r="EN98" s="16"/>
      <c r="EO98" s="16"/>
      <c r="EP98" s="16"/>
      <c r="EQ98" s="16"/>
      <c r="ER98" s="16"/>
      <c r="ES98" s="16"/>
      <c r="ET98" s="16"/>
      <c r="EU98" s="16"/>
      <c r="EV98" s="16"/>
      <c r="EW98" s="16"/>
      <c r="EX98" s="16"/>
      <c r="EY98" s="16"/>
    </row>
    <row r="99" spans="1:155" s="33" customFormat="1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  <c r="DD99" s="16"/>
      <c r="DE99" s="16"/>
      <c r="DF99" s="16"/>
      <c r="DG99" s="16"/>
      <c r="DH99" s="16"/>
      <c r="DI99" s="16"/>
      <c r="DJ99" s="16"/>
      <c r="DK99" s="16"/>
      <c r="DL99" s="16"/>
      <c r="DM99" s="16"/>
      <c r="DN99" s="16"/>
      <c r="DO99" s="16"/>
      <c r="DP99" s="16"/>
      <c r="DQ99" s="16"/>
      <c r="DR99" s="16"/>
      <c r="DS99" s="16"/>
      <c r="DT99" s="16"/>
      <c r="DU99" s="16"/>
      <c r="DV99" s="16"/>
      <c r="DW99" s="16"/>
      <c r="DX99" s="16"/>
      <c r="DY99" s="16"/>
      <c r="DZ99" s="16"/>
      <c r="EA99" s="16"/>
      <c r="EB99" s="16"/>
      <c r="EC99" s="16"/>
      <c r="ED99" s="16"/>
      <c r="EE99" s="16"/>
      <c r="EF99" s="16"/>
      <c r="EG99" s="16"/>
      <c r="EH99" s="16"/>
      <c r="EI99" s="16"/>
      <c r="EJ99" s="16"/>
      <c r="EK99" s="16"/>
      <c r="EL99" s="16"/>
      <c r="EM99" s="16"/>
      <c r="EN99" s="16"/>
      <c r="EO99" s="16"/>
      <c r="EP99" s="16"/>
      <c r="EQ99" s="16"/>
      <c r="ER99" s="16"/>
      <c r="ES99" s="16"/>
      <c r="ET99" s="16"/>
      <c r="EU99" s="16"/>
      <c r="EV99" s="16"/>
      <c r="EW99" s="16"/>
      <c r="EX99" s="16"/>
      <c r="EY99" s="16"/>
    </row>
    <row r="100" spans="1:155" s="33" customFormat="1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/>
      <c r="DN100" s="16"/>
      <c r="DO100" s="16"/>
      <c r="DP100" s="16"/>
      <c r="DQ100" s="16"/>
      <c r="DR100" s="16"/>
      <c r="DS100" s="16"/>
      <c r="DT100" s="16"/>
      <c r="DU100" s="16"/>
      <c r="DV100" s="16"/>
      <c r="DW100" s="16"/>
      <c r="DX100" s="16"/>
      <c r="DY100" s="16"/>
      <c r="DZ100" s="16"/>
      <c r="EA100" s="16"/>
      <c r="EB100" s="16"/>
      <c r="EC100" s="16"/>
      <c r="ED100" s="16"/>
      <c r="EE100" s="16"/>
      <c r="EF100" s="16"/>
      <c r="EG100" s="16"/>
      <c r="EH100" s="16"/>
      <c r="EI100" s="16"/>
      <c r="EJ100" s="16"/>
      <c r="EK100" s="16"/>
      <c r="EL100" s="16"/>
      <c r="EM100" s="16"/>
      <c r="EN100" s="16"/>
      <c r="EO100" s="16"/>
      <c r="EP100" s="16"/>
      <c r="EQ100" s="16"/>
      <c r="ER100" s="16"/>
      <c r="ES100" s="16"/>
      <c r="ET100" s="16"/>
      <c r="EU100" s="16"/>
      <c r="EV100" s="16"/>
      <c r="EW100" s="16"/>
      <c r="EX100" s="16"/>
      <c r="EY100" s="16"/>
    </row>
    <row r="101" spans="1:155" s="33" customFormat="1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6"/>
      <c r="DB101" s="16"/>
      <c r="DC101" s="16"/>
      <c r="DD101" s="16"/>
      <c r="DE101" s="16"/>
      <c r="DF101" s="16"/>
      <c r="DG101" s="16"/>
      <c r="DH101" s="16"/>
      <c r="DI101" s="16"/>
      <c r="DJ101" s="16"/>
      <c r="DK101" s="16"/>
      <c r="DL101" s="16"/>
      <c r="DM101" s="16"/>
      <c r="DN101" s="16"/>
      <c r="DO101" s="16"/>
      <c r="DP101" s="16"/>
      <c r="DQ101" s="16"/>
      <c r="DR101" s="16"/>
      <c r="DS101" s="16"/>
      <c r="DT101" s="16"/>
      <c r="DU101" s="16"/>
      <c r="DV101" s="16"/>
      <c r="DW101" s="16"/>
      <c r="DX101" s="16"/>
      <c r="DY101" s="16"/>
      <c r="DZ101" s="16"/>
      <c r="EA101" s="16"/>
      <c r="EB101" s="16"/>
      <c r="EC101" s="16"/>
      <c r="ED101" s="16"/>
      <c r="EE101" s="16"/>
      <c r="EF101" s="16"/>
      <c r="EG101" s="16"/>
      <c r="EH101" s="16"/>
      <c r="EI101" s="16"/>
      <c r="EJ101" s="16"/>
      <c r="EK101" s="16"/>
      <c r="EL101" s="16"/>
      <c r="EM101" s="16"/>
      <c r="EN101" s="16"/>
      <c r="EO101" s="16"/>
      <c r="EP101" s="16"/>
      <c r="EQ101" s="16"/>
      <c r="ER101" s="16"/>
      <c r="ES101" s="16"/>
      <c r="ET101" s="16"/>
      <c r="EU101" s="16"/>
      <c r="EV101" s="16"/>
      <c r="EW101" s="16"/>
      <c r="EX101" s="16"/>
      <c r="EY101" s="16"/>
    </row>
    <row r="102" spans="1:15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5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5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5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5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5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5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5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5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5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5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</sheetData>
  <sheetProtection algorithmName="SHA-512" hashValue="ggG9lsiMXhuwS77gIw3tXqjmigWZaR8z7yPAsv1yjIH2o5WQG8dSFvUCBnMMGiThvGdx9A3TKgJTBR9goq8y2A==" saltValue="u4cU38y77psaF9Wd71zlsQ==" spinCount="100000" sheet="1" objects="1" scenarios="1"/>
  <mergeCells count="7">
    <mergeCell ref="A92:P92"/>
    <mergeCell ref="A10:P11"/>
    <mergeCell ref="A14:F14"/>
    <mergeCell ref="I14:N14"/>
    <mergeCell ref="A12:P12"/>
    <mergeCell ref="A13:P13"/>
    <mergeCell ref="I73:N73"/>
  </mergeCells>
  <phoneticPr fontId="57" type="noConversion"/>
  <printOptions horizontalCentered="1"/>
  <pageMargins left="0.23622047244094491" right="0.23622047244094491" top="0.74803149606299213" bottom="0.74803149606299213" header="0.31496062992125984" footer="0.31496062992125984"/>
  <pageSetup scale="55" fitToHeight="0" orientation="landscape" r:id="rId1"/>
  <rowBreaks count="1" manualBreakCount="1">
    <brk id="49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62"/>
  <sheetViews>
    <sheetView view="pageBreakPreview" zoomScale="90" zoomScaleNormal="85" zoomScaleSheetLayoutView="90" workbookViewId="0">
      <selection activeCell="A14" sqref="A14:D14"/>
    </sheetView>
  </sheetViews>
  <sheetFormatPr baseColWidth="10" defaultRowHeight="15"/>
  <cols>
    <col min="3" max="3" width="15.42578125" customWidth="1"/>
    <col min="4" max="4" width="18.42578125" customWidth="1"/>
    <col min="5" max="5" width="15" customWidth="1"/>
    <col min="6" max="6" width="18.7109375" customWidth="1"/>
    <col min="7" max="7" width="20" customWidth="1"/>
    <col min="8" max="8" width="18.42578125" customWidth="1"/>
    <col min="9" max="9" width="16" customWidth="1"/>
    <col min="10" max="10" width="13.42578125" customWidth="1"/>
    <col min="11" max="11" width="18.42578125" customWidth="1"/>
    <col min="12" max="44" width="10.85546875" style="2"/>
  </cols>
  <sheetData>
    <row r="1" spans="1:154" s="4" customFormat="1"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</row>
    <row r="2" spans="1:154" s="4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</row>
    <row r="3" spans="1:154" s="4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</row>
    <row r="4" spans="1:154" s="4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</row>
    <row r="5" spans="1:154" s="4" customForma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</row>
    <row r="6" spans="1:154" s="4" customForma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</row>
    <row r="7" spans="1:154" s="4" customForma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</row>
    <row r="8" spans="1:154" s="4" customFormat="1" ht="18.75">
      <c r="A8" s="3" t="s">
        <v>417</v>
      </c>
      <c r="B8" s="1"/>
      <c r="C8" s="1"/>
      <c r="D8" s="1"/>
      <c r="E8" s="1"/>
      <c r="F8" s="1"/>
      <c r="G8" s="1"/>
      <c r="H8" s="1"/>
      <c r="I8" s="1"/>
      <c r="J8" s="1"/>
      <c r="K8" s="1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</row>
    <row r="9" spans="1:154" s="4" customFormat="1" ht="18.75">
      <c r="A9" s="3" t="s">
        <v>416</v>
      </c>
      <c r="B9" s="3"/>
      <c r="C9" s="3"/>
      <c r="D9" s="3"/>
      <c r="E9" s="3"/>
      <c r="F9" s="3"/>
      <c r="G9" s="3"/>
      <c r="H9" s="3"/>
      <c r="I9" s="3"/>
      <c r="J9" s="3"/>
      <c r="K9" s="3"/>
      <c r="L9" s="5"/>
      <c r="M9" s="5"/>
      <c r="N9" s="5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</row>
    <row r="10" spans="1:154" s="4" customFormat="1" ht="19.5" thickBo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5"/>
      <c r="M10" s="5"/>
      <c r="N10" s="5"/>
      <c r="O10" s="5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</row>
    <row r="11" spans="1:154" ht="21.75" thickBot="1">
      <c r="A11" s="83" t="s">
        <v>150</v>
      </c>
      <c r="B11" s="84"/>
      <c r="C11" s="84"/>
      <c r="D11" s="84"/>
      <c r="E11" s="84"/>
      <c r="F11" s="84"/>
      <c r="G11" s="84"/>
      <c r="H11" s="84"/>
      <c r="I11" s="84"/>
      <c r="J11" s="84"/>
      <c r="K11" s="85"/>
    </row>
    <row r="12" spans="1:154" ht="21.75" thickBot="1">
      <c r="A12" s="83" t="s">
        <v>421</v>
      </c>
      <c r="B12" s="84"/>
      <c r="C12" s="84"/>
      <c r="D12" s="84"/>
      <c r="E12" s="84"/>
      <c r="F12" s="84"/>
      <c r="G12" s="84"/>
      <c r="H12" s="84"/>
      <c r="I12" s="84"/>
      <c r="J12" s="84"/>
      <c r="K12" s="85"/>
    </row>
    <row r="13" spans="1:154" ht="21.75" thickBot="1">
      <c r="A13" s="83" t="s">
        <v>0</v>
      </c>
      <c r="B13" s="84"/>
      <c r="C13" s="84"/>
      <c r="D13" s="84"/>
      <c r="E13" s="84"/>
      <c r="F13" s="84"/>
      <c r="G13" s="84"/>
      <c r="H13" s="84"/>
      <c r="I13" s="84"/>
      <c r="J13" s="84"/>
      <c r="K13" s="85"/>
    </row>
    <row r="14" spans="1:154" ht="123.75" customHeight="1" thickBot="1">
      <c r="A14" s="86" t="s">
        <v>151</v>
      </c>
      <c r="B14" s="87"/>
      <c r="C14" s="87"/>
      <c r="D14" s="88"/>
      <c r="E14" s="89" t="s">
        <v>419</v>
      </c>
      <c r="F14" s="89" t="s">
        <v>152</v>
      </c>
      <c r="G14" s="89" t="s">
        <v>430</v>
      </c>
      <c r="H14" s="89" t="s">
        <v>153</v>
      </c>
      <c r="I14" s="89" t="s">
        <v>154</v>
      </c>
      <c r="J14" s="89" t="s">
        <v>431</v>
      </c>
      <c r="K14" s="89" t="s">
        <v>432</v>
      </c>
    </row>
    <row r="15" spans="1:154">
      <c r="A15" s="28"/>
      <c r="B15" s="29"/>
      <c r="C15" s="29"/>
      <c r="D15" s="30"/>
      <c r="E15" s="90"/>
      <c r="F15" s="90"/>
      <c r="G15" s="90"/>
      <c r="H15" s="90"/>
      <c r="I15" s="90"/>
      <c r="J15" s="90"/>
      <c r="K15" s="90"/>
    </row>
    <row r="16" spans="1:154">
      <c r="A16" s="60" t="s">
        <v>155</v>
      </c>
      <c r="B16" s="91"/>
      <c r="C16" s="91"/>
      <c r="D16" s="92"/>
      <c r="E16" s="93">
        <f>E17+E20</f>
        <v>0</v>
      </c>
      <c r="F16" s="93">
        <f t="shared" ref="F16:K16" si="0">F17+F20</f>
        <v>0</v>
      </c>
      <c r="G16" s="93">
        <f t="shared" si="0"/>
        <v>0</v>
      </c>
      <c r="H16" s="93">
        <f t="shared" si="0"/>
        <v>0</v>
      </c>
      <c r="I16" s="93">
        <f t="shared" si="0"/>
        <v>0</v>
      </c>
      <c r="J16" s="93">
        <f t="shared" si="0"/>
        <v>0</v>
      </c>
      <c r="K16" s="93">
        <f t="shared" si="0"/>
        <v>0</v>
      </c>
    </row>
    <row r="17" spans="1:44">
      <c r="A17" s="94" t="s">
        <v>156</v>
      </c>
      <c r="B17" s="95"/>
      <c r="C17" s="95"/>
      <c r="D17" s="96"/>
      <c r="E17" s="97">
        <f>SUM(E18:E20)</f>
        <v>0</v>
      </c>
      <c r="F17" s="97">
        <f>F18+F19</f>
        <v>0</v>
      </c>
      <c r="G17" s="97">
        <f>G18+G19</f>
        <v>0</v>
      </c>
      <c r="H17" s="97">
        <f>H18+H19</f>
        <v>0</v>
      </c>
      <c r="I17" s="97">
        <f>E17+F17+G17+H17</f>
        <v>0</v>
      </c>
      <c r="J17" s="97">
        <f>J18+J19</f>
        <v>0</v>
      </c>
      <c r="K17" s="97">
        <f>K18+K19</f>
        <v>0</v>
      </c>
    </row>
    <row r="18" spans="1:44">
      <c r="A18" s="49" t="s">
        <v>157</v>
      </c>
      <c r="B18" s="35"/>
      <c r="C18" s="35"/>
      <c r="D18" s="36"/>
      <c r="E18" s="98">
        <v>0</v>
      </c>
      <c r="F18" s="98">
        <v>0</v>
      </c>
      <c r="G18" s="98">
        <v>0</v>
      </c>
      <c r="H18" s="98">
        <v>0</v>
      </c>
      <c r="I18" s="98">
        <f>E18+F18-G18+H18</f>
        <v>0</v>
      </c>
      <c r="J18" s="98">
        <v>0</v>
      </c>
      <c r="K18" s="98">
        <v>0</v>
      </c>
    </row>
    <row r="19" spans="1:44">
      <c r="A19" s="49" t="s">
        <v>158</v>
      </c>
      <c r="B19" s="35"/>
      <c r="C19" s="35"/>
      <c r="D19" s="36"/>
      <c r="E19" s="98">
        <v>0</v>
      </c>
      <c r="F19" s="98">
        <v>0</v>
      </c>
      <c r="G19" s="98">
        <v>0</v>
      </c>
      <c r="H19" s="98">
        <v>0</v>
      </c>
      <c r="I19" s="98">
        <f t="shared" ref="I19:I20" si="1">E19+F19-G19+H19</f>
        <v>0</v>
      </c>
      <c r="J19" s="98">
        <v>0</v>
      </c>
      <c r="K19" s="98">
        <v>0</v>
      </c>
    </row>
    <row r="20" spans="1:44">
      <c r="A20" s="99" t="s">
        <v>159</v>
      </c>
      <c r="B20" s="100"/>
      <c r="C20" s="100"/>
      <c r="D20" s="101"/>
      <c r="E20" s="98">
        <v>0</v>
      </c>
      <c r="F20" s="98">
        <v>0</v>
      </c>
      <c r="G20" s="98">
        <v>0</v>
      </c>
      <c r="H20" s="98">
        <v>0</v>
      </c>
      <c r="I20" s="98">
        <f t="shared" si="1"/>
        <v>0</v>
      </c>
      <c r="J20" s="93">
        <v>0</v>
      </c>
      <c r="K20" s="93">
        <v>0</v>
      </c>
    </row>
    <row r="21" spans="1:44">
      <c r="A21" s="94" t="s">
        <v>160</v>
      </c>
      <c r="B21" s="102"/>
      <c r="C21" s="102"/>
      <c r="D21" s="103"/>
      <c r="E21" s="97">
        <f>SUM(E22:E24)</f>
        <v>0</v>
      </c>
      <c r="F21" s="97">
        <f t="shared" ref="F21:K21" si="2">SUM(F22:F24)</f>
        <v>0</v>
      </c>
      <c r="G21" s="97">
        <f t="shared" si="2"/>
        <v>0</v>
      </c>
      <c r="H21" s="97">
        <f t="shared" si="2"/>
        <v>0</v>
      </c>
      <c r="I21" s="97">
        <f>SUM(I22:I24)</f>
        <v>0</v>
      </c>
      <c r="J21" s="97">
        <f t="shared" si="2"/>
        <v>0</v>
      </c>
      <c r="K21" s="97">
        <f t="shared" si="2"/>
        <v>0</v>
      </c>
    </row>
    <row r="22" spans="1:44">
      <c r="A22" s="49" t="s">
        <v>157</v>
      </c>
      <c r="B22" s="35"/>
      <c r="C22" s="35"/>
      <c r="D22" s="36"/>
      <c r="E22" s="98">
        <v>0</v>
      </c>
      <c r="F22" s="98">
        <v>0</v>
      </c>
      <c r="G22" s="98">
        <v>0</v>
      </c>
      <c r="H22" s="98">
        <v>0</v>
      </c>
      <c r="I22" s="98">
        <f>E22+F22-G22+H22</f>
        <v>0</v>
      </c>
      <c r="J22" s="98">
        <v>0</v>
      </c>
      <c r="K22" s="98">
        <v>0</v>
      </c>
    </row>
    <row r="23" spans="1:44">
      <c r="A23" s="49" t="s">
        <v>158</v>
      </c>
      <c r="B23" s="35"/>
      <c r="C23" s="35"/>
      <c r="D23" s="36"/>
      <c r="E23" s="98">
        <v>0</v>
      </c>
      <c r="F23" s="98">
        <v>0</v>
      </c>
      <c r="G23" s="98">
        <v>0</v>
      </c>
      <c r="H23" s="98">
        <v>0</v>
      </c>
      <c r="I23" s="98">
        <f t="shared" ref="I23:I24" si="3">E23+F23-G23+H23</f>
        <v>0</v>
      </c>
      <c r="J23" s="98">
        <v>0</v>
      </c>
      <c r="K23" s="98">
        <v>0</v>
      </c>
    </row>
    <row r="24" spans="1:44">
      <c r="A24" s="49" t="s">
        <v>159</v>
      </c>
      <c r="B24" s="35"/>
      <c r="C24" s="35"/>
      <c r="D24" s="36"/>
      <c r="E24" s="98">
        <v>0</v>
      </c>
      <c r="F24" s="98">
        <v>0</v>
      </c>
      <c r="G24" s="98">
        <v>0</v>
      </c>
      <c r="H24" s="98">
        <v>0</v>
      </c>
      <c r="I24" s="98">
        <f t="shared" si="3"/>
        <v>0</v>
      </c>
      <c r="J24" s="98">
        <v>0</v>
      </c>
      <c r="K24" s="98">
        <v>0</v>
      </c>
    </row>
    <row r="25" spans="1:44" s="4" customFormat="1">
      <c r="A25" s="49"/>
      <c r="B25" s="35"/>
      <c r="C25" s="35"/>
      <c r="D25" s="36"/>
      <c r="E25" s="98"/>
      <c r="F25" s="98"/>
      <c r="G25" s="98"/>
      <c r="H25" s="98"/>
      <c r="I25" s="98"/>
      <c r="J25" s="98"/>
      <c r="K25" s="98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</row>
    <row r="26" spans="1:44">
      <c r="A26" s="45" t="s">
        <v>161</v>
      </c>
      <c r="B26" s="91"/>
      <c r="C26" s="91"/>
      <c r="D26" s="92"/>
      <c r="E26" s="104">
        <v>2473623.92</v>
      </c>
      <c r="F26" s="104"/>
      <c r="G26" s="104"/>
      <c r="H26" s="105"/>
      <c r="I26" s="104">
        <v>1381379.15</v>
      </c>
      <c r="J26" s="105"/>
      <c r="K26" s="105"/>
    </row>
    <row r="27" spans="1:44" s="4" customFormat="1">
      <c r="A27" s="106"/>
      <c r="B27" s="35"/>
      <c r="C27" s="35"/>
      <c r="D27" s="36"/>
      <c r="E27" s="98"/>
      <c r="F27" s="98"/>
      <c r="G27" s="98"/>
      <c r="H27" s="98"/>
      <c r="I27" s="98"/>
      <c r="J27" s="98"/>
      <c r="K27" s="98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spans="1:44" s="4" customFormat="1">
      <c r="A28" s="106"/>
      <c r="B28" s="35"/>
      <c r="C28" s="35"/>
      <c r="D28" s="36"/>
      <c r="E28" s="98"/>
      <c r="F28" s="98"/>
      <c r="G28" s="98"/>
      <c r="H28" s="98"/>
      <c r="I28" s="98"/>
      <c r="J28" s="98"/>
      <c r="K28" s="98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spans="1:44">
      <c r="A29" s="60" t="s">
        <v>163</v>
      </c>
      <c r="B29" s="91"/>
      <c r="C29" s="91"/>
      <c r="D29" s="92"/>
      <c r="E29" s="104">
        <f>E16+E26</f>
        <v>2473623.92</v>
      </c>
      <c r="F29" s="104">
        <f t="shared" ref="F29:G29" si="4">F16+F26</f>
        <v>0</v>
      </c>
      <c r="G29" s="104">
        <f t="shared" si="4"/>
        <v>0</v>
      </c>
      <c r="H29" s="105">
        <v>0</v>
      </c>
      <c r="I29" s="104">
        <f>I16+I26</f>
        <v>1381379.15</v>
      </c>
      <c r="J29" s="105">
        <v>0</v>
      </c>
      <c r="K29" s="105">
        <v>0</v>
      </c>
    </row>
    <row r="30" spans="1:44" s="4" customFormat="1">
      <c r="A30" s="49"/>
      <c r="B30" s="35"/>
      <c r="C30" s="35"/>
      <c r="D30" s="36"/>
      <c r="E30" s="107"/>
      <c r="F30" s="107"/>
      <c r="G30" s="107"/>
      <c r="H30" s="107"/>
      <c r="I30" s="107"/>
      <c r="J30" s="107"/>
      <c r="K30" s="10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</row>
    <row r="31" spans="1:44">
      <c r="A31" s="49" t="s">
        <v>162</v>
      </c>
      <c r="B31" s="35"/>
      <c r="C31" s="35"/>
      <c r="D31" s="36"/>
      <c r="E31" s="107">
        <v>0</v>
      </c>
      <c r="F31" s="107">
        <v>0</v>
      </c>
      <c r="G31" s="107">
        <v>0</v>
      </c>
      <c r="H31" s="107">
        <v>0</v>
      </c>
      <c r="I31" s="107">
        <v>0</v>
      </c>
      <c r="J31" s="107">
        <v>0</v>
      </c>
      <c r="K31" s="107">
        <v>0</v>
      </c>
    </row>
    <row r="32" spans="1:44">
      <c r="A32" s="49" t="s">
        <v>164</v>
      </c>
      <c r="B32" s="35"/>
      <c r="C32" s="35"/>
      <c r="D32" s="36"/>
      <c r="E32" s="107">
        <v>0</v>
      </c>
      <c r="F32" s="107">
        <v>0</v>
      </c>
      <c r="G32" s="107">
        <v>0</v>
      </c>
      <c r="H32" s="107">
        <v>0</v>
      </c>
      <c r="I32" s="107">
        <v>0</v>
      </c>
      <c r="J32" s="107">
        <v>0</v>
      </c>
      <c r="K32" s="107">
        <v>0</v>
      </c>
    </row>
    <row r="33" spans="1:44">
      <c r="A33" s="49" t="s">
        <v>165</v>
      </c>
      <c r="B33" s="35"/>
      <c r="C33" s="35"/>
      <c r="D33" s="36"/>
      <c r="E33" s="107">
        <v>0</v>
      </c>
      <c r="F33" s="107">
        <v>0</v>
      </c>
      <c r="G33" s="107">
        <v>0</v>
      </c>
      <c r="H33" s="107">
        <v>0</v>
      </c>
      <c r="I33" s="107">
        <v>0</v>
      </c>
      <c r="J33" s="107">
        <v>0</v>
      </c>
      <c r="K33" s="107">
        <v>0</v>
      </c>
    </row>
    <row r="34" spans="1:44">
      <c r="A34" s="49" t="s">
        <v>166</v>
      </c>
      <c r="B34" s="35"/>
      <c r="C34" s="35"/>
      <c r="D34" s="36"/>
      <c r="E34" s="107">
        <v>0</v>
      </c>
      <c r="F34" s="107">
        <v>0</v>
      </c>
      <c r="G34" s="107">
        <v>0</v>
      </c>
      <c r="H34" s="107">
        <v>0</v>
      </c>
      <c r="I34" s="107">
        <v>0</v>
      </c>
      <c r="J34" s="107">
        <v>0</v>
      </c>
      <c r="K34" s="107">
        <v>0</v>
      </c>
    </row>
    <row r="35" spans="1:44">
      <c r="A35" s="49" t="s">
        <v>167</v>
      </c>
      <c r="B35" s="35"/>
      <c r="C35" s="35"/>
      <c r="D35" s="36"/>
      <c r="E35" s="107">
        <v>0</v>
      </c>
      <c r="F35" s="107">
        <v>0</v>
      </c>
      <c r="G35" s="107">
        <v>0</v>
      </c>
      <c r="H35" s="107">
        <v>0</v>
      </c>
      <c r="I35" s="107">
        <v>0</v>
      </c>
      <c r="J35" s="107">
        <v>0</v>
      </c>
      <c r="K35" s="107">
        <v>0</v>
      </c>
    </row>
    <row r="36" spans="1:44">
      <c r="A36" s="49" t="s">
        <v>168</v>
      </c>
      <c r="B36" s="35"/>
      <c r="C36" s="35"/>
      <c r="D36" s="36"/>
      <c r="E36" s="107">
        <v>0</v>
      </c>
      <c r="F36" s="107">
        <v>0</v>
      </c>
      <c r="G36" s="107">
        <v>0</v>
      </c>
      <c r="H36" s="107">
        <v>0</v>
      </c>
      <c r="I36" s="107">
        <v>0</v>
      </c>
      <c r="J36" s="107">
        <v>0</v>
      </c>
      <c r="K36" s="107">
        <v>0</v>
      </c>
    </row>
    <row r="37" spans="1:44">
      <c r="A37" s="49" t="s">
        <v>169</v>
      </c>
      <c r="B37" s="35"/>
      <c r="C37" s="35"/>
      <c r="D37" s="36"/>
      <c r="E37" s="107">
        <v>0</v>
      </c>
      <c r="F37" s="107">
        <v>0</v>
      </c>
      <c r="G37" s="107">
        <v>0</v>
      </c>
      <c r="H37" s="107">
        <v>0</v>
      </c>
      <c r="I37" s="107">
        <v>0</v>
      </c>
      <c r="J37" s="107">
        <v>0</v>
      </c>
      <c r="K37" s="107">
        <v>0</v>
      </c>
    </row>
    <row r="38" spans="1:44">
      <c r="A38" s="49" t="s">
        <v>170</v>
      </c>
      <c r="B38" s="35"/>
      <c r="C38" s="35"/>
      <c r="D38" s="36"/>
      <c r="E38" s="107">
        <v>0</v>
      </c>
      <c r="F38" s="107">
        <v>0</v>
      </c>
      <c r="G38" s="107">
        <v>0</v>
      </c>
      <c r="H38" s="107">
        <v>0</v>
      </c>
      <c r="I38" s="107">
        <v>0</v>
      </c>
      <c r="J38" s="107">
        <v>0</v>
      </c>
      <c r="K38" s="107">
        <v>0</v>
      </c>
    </row>
    <row r="39" spans="1:44">
      <c r="A39" s="108"/>
      <c r="B39" s="109"/>
      <c r="C39" s="109"/>
      <c r="D39" s="109"/>
      <c r="E39" s="110"/>
      <c r="F39" s="110"/>
      <c r="G39" s="110"/>
      <c r="H39" s="110"/>
      <c r="I39" s="110"/>
      <c r="J39" s="110"/>
      <c r="K39" s="111"/>
    </row>
    <row r="40" spans="1:44">
      <c r="A40" s="108"/>
      <c r="B40" s="109"/>
      <c r="C40" s="109"/>
      <c r="D40" s="109"/>
      <c r="E40" s="109"/>
      <c r="F40" s="109"/>
      <c r="G40" s="109"/>
      <c r="H40" s="109"/>
      <c r="I40" s="109"/>
      <c r="J40" s="109"/>
      <c r="K40" s="112"/>
    </row>
    <row r="41" spans="1:44" ht="45" customHeight="1">
      <c r="A41" s="113" t="s">
        <v>171</v>
      </c>
      <c r="B41" s="113"/>
      <c r="C41" s="113"/>
      <c r="D41" s="114" t="s">
        <v>172</v>
      </c>
      <c r="E41" s="114" t="s">
        <v>173</v>
      </c>
      <c r="F41" s="114" t="s">
        <v>174</v>
      </c>
      <c r="G41" s="114" t="s">
        <v>175</v>
      </c>
      <c r="H41" s="114" t="s">
        <v>176</v>
      </c>
      <c r="I41" s="109"/>
      <c r="J41" s="109"/>
      <c r="K41" s="112"/>
    </row>
    <row r="42" spans="1:44">
      <c r="A42" s="38"/>
      <c r="B42" s="35"/>
      <c r="C42" s="36"/>
      <c r="D42" s="115"/>
      <c r="E42" s="115"/>
      <c r="F42" s="115"/>
      <c r="G42" s="115"/>
      <c r="H42" s="115"/>
      <c r="I42" s="109"/>
      <c r="J42" s="109"/>
      <c r="K42" s="112"/>
    </row>
    <row r="43" spans="1:44">
      <c r="A43" s="49" t="s">
        <v>177</v>
      </c>
      <c r="B43" s="35"/>
      <c r="C43" s="36"/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09"/>
      <c r="J43" s="109"/>
      <c r="K43" s="112"/>
    </row>
    <row r="44" spans="1:44">
      <c r="A44" s="49" t="s">
        <v>178</v>
      </c>
      <c r="B44" s="35"/>
      <c r="C44" s="36"/>
      <c r="D44" s="116">
        <v>0</v>
      </c>
      <c r="E44" s="116">
        <v>0</v>
      </c>
      <c r="F44" s="116">
        <v>0</v>
      </c>
      <c r="G44" s="116">
        <v>0</v>
      </c>
      <c r="H44" s="116">
        <v>0</v>
      </c>
      <c r="I44" s="109"/>
      <c r="J44" s="109"/>
      <c r="K44" s="112"/>
    </row>
    <row r="45" spans="1:44">
      <c r="A45" s="49" t="s">
        <v>179</v>
      </c>
      <c r="B45" s="35"/>
      <c r="C45" s="36"/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09"/>
      <c r="J45" s="109"/>
      <c r="K45" s="112"/>
    </row>
    <row r="46" spans="1:44">
      <c r="A46" s="49" t="s">
        <v>180</v>
      </c>
      <c r="B46" s="35"/>
      <c r="C46" s="36"/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29"/>
      <c r="J46" s="29"/>
      <c r="K46" s="30"/>
    </row>
    <row r="47" spans="1:44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</row>
    <row r="48" spans="1:44" s="4" customFormat="1">
      <c r="A48" s="82" t="s">
        <v>235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</row>
    <row r="49" spans="1:44" s="4" customFormat="1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</row>
    <row r="50" spans="1:44" s="4" customFormat="1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</row>
    <row r="51" spans="1:44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</row>
    <row r="52" spans="1:44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</row>
    <row r="53" spans="1:44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</row>
    <row r="54" spans="1:44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</row>
    <row r="55" spans="1:44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</row>
    <row r="56" spans="1:44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</row>
    <row r="57" spans="1:44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</row>
    <row r="58" spans="1:44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</row>
    <row r="59" spans="1:44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</row>
    <row r="60" spans="1:4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4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4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</sheetData>
  <sheetProtection algorithmName="SHA-512" hashValue="K1Y/zSQfC2WtrE5Xy5aGaG4DEa1VOdPGWYflKF9rfnycKx+t53559BSSal+fMblPHlGXnMsvAcl8IofacYWzug==" saltValue="PV4Wjnm7onKIxkVa1Z8a8A==" spinCount="100000" sheet="1" objects="1" scenarios="1"/>
  <mergeCells count="6">
    <mergeCell ref="A48:K48"/>
    <mergeCell ref="A41:C41"/>
    <mergeCell ref="A11:K11"/>
    <mergeCell ref="A12:K12"/>
    <mergeCell ref="A13:K13"/>
    <mergeCell ref="A14:D14"/>
  </mergeCells>
  <phoneticPr fontId="57" type="noConversion"/>
  <pageMargins left="0.71" right="0.71" top="0.16" bottom="0.16" header="0.31" footer="0.31"/>
  <pageSetup scale="45" orientation="portrait" r:id="rId1"/>
  <ignoredErrors>
    <ignoredError sqref="I17 I2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52"/>
  <sheetViews>
    <sheetView view="pageBreakPreview" zoomScale="70" zoomScaleNormal="70" zoomScaleSheetLayoutView="70" workbookViewId="0">
      <selection activeCell="E21" sqref="E21"/>
    </sheetView>
  </sheetViews>
  <sheetFormatPr baseColWidth="10" defaultRowHeight="15"/>
  <cols>
    <col min="1" max="1" width="35.42578125" customWidth="1"/>
    <col min="3" max="3" width="15.85546875" customWidth="1"/>
    <col min="4" max="4" width="15.42578125" customWidth="1"/>
    <col min="5" max="5" width="23" customWidth="1"/>
    <col min="6" max="6" width="22" customWidth="1"/>
    <col min="7" max="7" width="27.42578125" customWidth="1"/>
    <col min="8" max="8" width="18.42578125" customWidth="1"/>
    <col min="10" max="10" width="18.42578125" customWidth="1"/>
    <col min="11" max="11" width="28.42578125" customWidth="1"/>
    <col min="12" max="12" width="21.42578125" customWidth="1"/>
  </cols>
  <sheetData>
    <row r="1" spans="1:154" s="4" customFormat="1">
      <c r="A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</row>
    <row r="2" spans="1:154" s="4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</row>
    <row r="3" spans="1:154" s="4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</row>
    <row r="4" spans="1:154" s="4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</row>
    <row r="5" spans="1:154" s="4" customForma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</row>
    <row r="6" spans="1:154" s="4" customForma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</row>
    <row r="7" spans="1:154" s="4" customForma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</row>
    <row r="8" spans="1:154" s="4" customFormat="1" ht="18.75">
      <c r="A8" s="3" t="s">
        <v>417</v>
      </c>
      <c r="B8" s="1"/>
      <c r="C8" s="1"/>
      <c r="D8" s="1"/>
      <c r="E8" s="1"/>
      <c r="F8" s="1"/>
      <c r="G8" s="1"/>
      <c r="H8" s="1"/>
      <c r="I8" s="1"/>
      <c r="J8" s="1"/>
      <c r="K8" s="1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</row>
    <row r="9" spans="1:154" s="4" customFormat="1" ht="18.75">
      <c r="A9" s="3" t="s">
        <v>416</v>
      </c>
      <c r="B9" s="3"/>
      <c r="C9" s="3"/>
      <c r="D9" s="3"/>
      <c r="E9" s="3"/>
      <c r="F9" s="3"/>
      <c r="G9" s="3"/>
      <c r="H9" s="3"/>
      <c r="I9" s="3"/>
      <c r="J9" s="3"/>
      <c r="K9" s="3"/>
      <c r="L9" s="5"/>
      <c r="M9" s="5"/>
      <c r="N9" s="5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</row>
    <row r="10" spans="1:154" s="4" customFormat="1" ht="18.7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</row>
    <row r="11" spans="1:154" s="33" customFormat="1" ht="18.75">
      <c r="A11" s="117" t="s">
        <v>181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</row>
    <row r="12" spans="1:154" s="16" customFormat="1">
      <c r="A12" s="118" t="s">
        <v>422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</row>
    <row r="13" spans="1:154" s="16" customFormat="1">
      <c r="A13" s="118" t="s">
        <v>6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</row>
    <row r="14" spans="1:154" s="16" customFormat="1" ht="70.5" customHeight="1">
      <c r="A14" s="119" t="s">
        <v>182</v>
      </c>
      <c r="B14" s="119" t="s">
        <v>183</v>
      </c>
      <c r="C14" s="119" t="s">
        <v>184</v>
      </c>
      <c r="D14" s="119" t="s">
        <v>185</v>
      </c>
      <c r="E14" s="119" t="s">
        <v>186</v>
      </c>
      <c r="F14" s="119" t="s">
        <v>187</v>
      </c>
      <c r="G14" s="119" t="s">
        <v>188</v>
      </c>
      <c r="H14" s="119" t="s">
        <v>189</v>
      </c>
      <c r="I14" s="119" t="s">
        <v>190</v>
      </c>
      <c r="J14" s="119" t="s">
        <v>191</v>
      </c>
      <c r="K14" s="119" t="s">
        <v>192</v>
      </c>
      <c r="M14" s="120"/>
      <c r="N14" s="121"/>
    </row>
    <row r="15" spans="1:154" s="16" customFormat="1" ht="15.75">
      <c r="A15" s="122" t="s">
        <v>193</v>
      </c>
      <c r="B15" s="123"/>
      <c r="C15" s="123"/>
      <c r="D15" s="123"/>
      <c r="E15" s="124">
        <f>SUM(E16:E19)</f>
        <v>0</v>
      </c>
      <c r="F15" s="124">
        <f>SUM(F16:F19)</f>
        <v>0</v>
      </c>
      <c r="G15" s="124">
        <f>SUM(G16:G19)</f>
        <v>0</v>
      </c>
      <c r="H15" s="124">
        <f>SUM(H16:H19)</f>
        <v>0</v>
      </c>
      <c r="I15" s="124"/>
      <c r="J15" s="124">
        <f>SUM(J16:J19)</f>
        <v>0</v>
      </c>
      <c r="K15" s="124">
        <f>E15-J15</f>
        <v>0</v>
      </c>
    </row>
    <row r="16" spans="1:154" s="16" customFormat="1" ht="15.75">
      <c r="A16" s="125" t="s">
        <v>7</v>
      </c>
      <c r="B16" s="115"/>
      <c r="C16" s="115"/>
      <c r="D16" s="115"/>
      <c r="E16" s="126"/>
      <c r="F16" s="126"/>
      <c r="G16" s="126"/>
      <c r="H16" s="126"/>
      <c r="I16" s="126"/>
      <c r="J16" s="126"/>
      <c r="K16" s="126">
        <f>E16-G16</f>
        <v>0</v>
      </c>
    </row>
    <row r="17" spans="1:11" s="16" customFormat="1" ht="15.75">
      <c r="A17" s="125" t="s">
        <v>8</v>
      </c>
      <c r="B17" s="115"/>
      <c r="C17" s="115"/>
      <c r="D17" s="115"/>
      <c r="E17" s="126"/>
      <c r="F17" s="126"/>
      <c r="G17" s="126"/>
      <c r="H17" s="126"/>
      <c r="I17" s="126"/>
      <c r="J17" s="126"/>
      <c r="K17" s="126">
        <f t="shared" ref="K17:K19" si="0">E17-G17</f>
        <v>0</v>
      </c>
    </row>
    <row r="18" spans="1:11" s="16" customFormat="1" ht="15.75">
      <c r="A18" s="125" t="s">
        <v>9</v>
      </c>
      <c r="B18" s="115"/>
      <c r="C18" s="115"/>
      <c r="D18" s="115"/>
      <c r="E18" s="126"/>
      <c r="F18" s="126"/>
      <c r="G18" s="126"/>
      <c r="H18" s="126"/>
      <c r="I18" s="126"/>
      <c r="J18" s="126"/>
      <c r="K18" s="126">
        <f t="shared" si="0"/>
        <v>0</v>
      </c>
    </row>
    <row r="19" spans="1:11" s="16" customFormat="1" ht="15.75">
      <c r="A19" s="125" t="s">
        <v>10</v>
      </c>
      <c r="B19" s="115"/>
      <c r="C19" s="115"/>
      <c r="D19" s="115"/>
      <c r="E19" s="126"/>
      <c r="F19" s="126"/>
      <c r="G19" s="126"/>
      <c r="H19" s="126"/>
      <c r="I19" s="126"/>
      <c r="J19" s="126"/>
      <c r="K19" s="126">
        <f t="shared" si="0"/>
        <v>0</v>
      </c>
    </row>
    <row r="20" spans="1:11" s="16" customFormat="1" ht="15.75">
      <c r="A20" s="125" t="s">
        <v>11</v>
      </c>
      <c r="B20" s="115"/>
      <c r="C20" s="115"/>
      <c r="D20" s="115"/>
      <c r="E20" s="126"/>
      <c r="F20" s="126"/>
      <c r="G20" s="126"/>
      <c r="H20" s="126"/>
      <c r="I20" s="126"/>
      <c r="J20" s="126"/>
      <c r="K20" s="126"/>
    </row>
    <row r="21" spans="1:11" s="16" customFormat="1" ht="15.75">
      <c r="A21" s="122" t="s">
        <v>194</v>
      </c>
      <c r="B21" s="123"/>
      <c r="C21" s="123"/>
      <c r="D21" s="123"/>
      <c r="E21" s="124">
        <f>SUM(E22:E25)</f>
        <v>0</v>
      </c>
      <c r="F21" s="124">
        <f t="shared" ref="F21:H21" si="1">SUM(F22:F25)</f>
        <v>0</v>
      </c>
      <c r="G21" s="124">
        <f t="shared" si="1"/>
        <v>0</v>
      </c>
      <c r="H21" s="124">
        <f t="shared" si="1"/>
        <v>0</v>
      </c>
      <c r="I21" s="124"/>
      <c r="J21" s="124">
        <f>SUM(J22:J25)</f>
        <v>0</v>
      </c>
      <c r="K21" s="124">
        <f>SUM(K22:K25)</f>
        <v>0</v>
      </c>
    </row>
    <row r="22" spans="1:11" s="16" customFormat="1" ht="15.75">
      <c r="A22" s="125" t="s">
        <v>12</v>
      </c>
      <c r="B22" s="115"/>
      <c r="C22" s="115"/>
      <c r="D22" s="115"/>
      <c r="E22" s="126"/>
      <c r="F22" s="126"/>
      <c r="G22" s="126"/>
      <c r="H22" s="126"/>
      <c r="I22" s="126"/>
      <c r="J22" s="126"/>
      <c r="K22" s="126">
        <f>E22-G22</f>
        <v>0</v>
      </c>
    </row>
    <row r="23" spans="1:11" s="16" customFormat="1" ht="15.75">
      <c r="A23" s="125" t="s">
        <v>13</v>
      </c>
      <c r="B23" s="115"/>
      <c r="C23" s="115"/>
      <c r="D23" s="115"/>
      <c r="E23" s="126"/>
      <c r="F23" s="126"/>
      <c r="G23" s="126"/>
      <c r="H23" s="126"/>
      <c r="I23" s="126"/>
      <c r="J23" s="126"/>
      <c r="K23" s="126">
        <f t="shared" ref="K23:K25" si="2">E23-G23</f>
        <v>0</v>
      </c>
    </row>
    <row r="24" spans="1:11" s="16" customFormat="1" ht="15.75">
      <c r="A24" s="125" t="s">
        <v>14</v>
      </c>
      <c r="B24" s="115"/>
      <c r="C24" s="115"/>
      <c r="D24" s="115"/>
      <c r="E24" s="126"/>
      <c r="F24" s="126"/>
      <c r="G24" s="126"/>
      <c r="H24" s="126"/>
      <c r="I24" s="126"/>
      <c r="J24" s="126"/>
      <c r="K24" s="126">
        <f t="shared" si="2"/>
        <v>0</v>
      </c>
    </row>
    <row r="25" spans="1:11" s="16" customFormat="1" ht="15.75">
      <c r="A25" s="125" t="s">
        <v>15</v>
      </c>
      <c r="B25" s="115"/>
      <c r="C25" s="115"/>
      <c r="D25" s="115"/>
      <c r="E25" s="126"/>
      <c r="F25" s="126"/>
      <c r="G25" s="126"/>
      <c r="H25" s="126"/>
      <c r="I25" s="126"/>
      <c r="J25" s="126"/>
      <c r="K25" s="126">
        <f t="shared" si="2"/>
        <v>0</v>
      </c>
    </row>
    <row r="26" spans="1:11" s="16" customFormat="1" ht="15.75">
      <c r="A26" s="125" t="s">
        <v>11</v>
      </c>
      <c r="B26" s="115"/>
      <c r="C26" s="115"/>
      <c r="D26" s="115"/>
      <c r="E26" s="126"/>
      <c r="F26" s="126"/>
      <c r="G26" s="126"/>
      <c r="H26" s="126"/>
      <c r="I26" s="126"/>
      <c r="J26" s="126"/>
      <c r="K26" s="126"/>
    </row>
    <row r="27" spans="1:11" s="16" customFormat="1" ht="31.5">
      <c r="A27" s="122" t="s">
        <v>415</v>
      </c>
      <c r="B27" s="123"/>
      <c r="C27" s="123"/>
      <c r="D27" s="123"/>
      <c r="E27" s="124">
        <f>E15+E21</f>
        <v>0</v>
      </c>
      <c r="F27" s="124">
        <f>F15+F21</f>
        <v>0</v>
      </c>
      <c r="G27" s="124">
        <f>G15+G21</f>
        <v>0</v>
      </c>
      <c r="H27" s="124">
        <f>H15+H21</f>
        <v>0</v>
      </c>
      <c r="I27" s="124"/>
      <c r="J27" s="124">
        <f>J15+J21</f>
        <v>0</v>
      </c>
      <c r="K27" s="124">
        <f>K15+K21</f>
        <v>0</v>
      </c>
    </row>
    <row r="28" spans="1:11" s="16" customFormat="1"/>
    <row r="29" spans="1:11" s="16" customFormat="1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</row>
    <row r="30" spans="1:11" s="16" customFormat="1">
      <c r="A30" s="127" t="s">
        <v>235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</row>
    <row r="31" spans="1:11" s="16" customFormat="1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</row>
    <row r="32" spans="1:11" s="16" customFormat="1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</row>
    <row r="33" spans="1:11" s="16" customFormat="1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</row>
    <row r="34" spans="1:11" s="16" customFormat="1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</row>
    <row r="35" spans="1:11" s="16" customFormat="1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</row>
    <row r="36" spans="1:11" s="16" customFormat="1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</row>
    <row r="37" spans="1:11" s="16" customFormat="1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</row>
    <row r="38" spans="1:11" s="16" customFormat="1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</row>
    <row r="39" spans="1:11" s="16" customFormat="1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</row>
    <row r="40" spans="1:11" s="16" customFormat="1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</row>
    <row r="41" spans="1:11" s="16" customFormat="1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</row>
    <row r="42" spans="1:11" s="16" customFormat="1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</row>
    <row r="43" spans="1:11" s="2" customFormat="1"/>
    <row r="44" spans="1:11" s="2" customFormat="1"/>
    <row r="45" spans="1:11" s="2" customFormat="1"/>
    <row r="46" spans="1:11" s="2" customFormat="1"/>
    <row r="47" spans="1:11" s="2" customFormat="1"/>
    <row r="48" spans="1:11" s="2" customFormat="1"/>
    <row r="49" spans="1:29" s="2" customFormat="1"/>
    <row r="50" spans="1:29" s="2" customFormat="1"/>
    <row r="51" spans="1:29" s="2" customFormat="1"/>
    <row r="52" spans="1:29" s="2" customFormat="1"/>
    <row r="53" spans="1:29" s="2" customFormat="1"/>
    <row r="54" spans="1:29" s="2" customFormat="1"/>
    <row r="55" spans="1:29" s="2" customFormat="1"/>
    <row r="56" spans="1:29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</sheetData>
  <sheetProtection algorithmName="SHA-512" hashValue="TWultW6ZiwEB9IpNLUsxOQeuEKdJHE19R5Yc/NOPGbQBhchDTX2AHh8CVJAS/0obg8Zx9h8+6VVYfhCWf7xfmw==" saltValue="zMMNgicT9gAi7XJNBD6tmA==" spinCount="100000" sheet="1" objects="1" scenarios="1"/>
  <mergeCells count="3">
    <mergeCell ref="A11:K11"/>
    <mergeCell ref="A12:K12"/>
    <mergeCell ref="A13:K13"/>
  </mergeCells>
  <phoneticPr fontId="57" type="noConversion"/>
  <pageMargins left="0.71" right="0.71" top="0.75000000000000011" bottom="0.75000000000000011" header="0.31" footer="0.31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29"/>
  <sheetViews>
    <sheetView view="pageBreakPreview" zoomScaleSheetLayoutView="100" workbookViewId="0">
      <selection activeCell="A18" sqref="A18"/>
    </sheetView>
  </sheetViews>
  <sheetFormatPr baseColWidth="10" defaultRowHeight="15"/>
  <cols>
    <col min="1" max="1" width="70.42578125" customWidth="1"/>
    <col min="2" max="4" width="19.7109375" customWidth="1"/>
    <col min="5" max="5" width="12.7109375" customWidth="1"/>
  </cols>
  <sheetData>
    <row r="1" spans="1:154" s="4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</row>
    <row r="2" spans="1:154" s="4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</row>
    <row r="3" spans="1:154" s="4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</row>
    <row r="4" spans="1:154" s="4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</row>
    <row r="5" spans="1:154" s="4" customForma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</row>
    <row r="6" spans="1:154" s="4" customForma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</row>
    <row r="7" spans="1:154" s="4" customFormat="1" ht="18.75">
      <c r="A7" s="3" t="s">
        <v>417</v>
      </c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</row>
    <row r="8" spans="1:154" s="4" customFormat="1" ht="18.75">
      <c r="A8" s="3" t="s">
        <v>416</v>
      </c>
      <c r="B8" s="3"/>
      <c r="C8" s="3"/>
      <c r="D8" s="3"/>
      <c r="E8" s="3"/>
      <c r="F8" s="3"/>
      <c r="G8" s="3"/>
      <c r="H8" s="3"/>
      <c r="I8" s="3"/>
      <c r="J8" s="3"/>
      <c r="K8" s="3"/>
      <c r="L8" s="5"/>
      <c r="M8" s="5"/>
      <c r="N8" s="5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</row>
    <row r="9" spans="1:15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154" s="33" customFormat="1" ht="18.75">
      <c r="A10" s="128" t="s">
        <v>195</v>
      </c>
      <c r="B10" s="129"/>
      <c r="C10" s="129"/>
      <c r="D10" s="130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</row>
    <row r="11" spans="1:154" s="33" customFormat="1">
      <c r="A11" s="131" t="s">
        <v>423</v>
      </c>
      <c r="B11" s="132"/>
      <c r="C11" s="132"/>
      <c r="D11" s="133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</row>
    <row r="12" spans="1:154" s="33" customFormat="1">
      <c r="A12" s="134" t="s">
        <v>6</v>
      </c>
      <c r="B12" s="135"/>
      <c r="C12" s="135"/>
      <c r="D12" s="136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</row>
    <row r="13" spans="1:154" s="33" customFormat="1" ht="35.25" customHeight="1">
      <c r="A13" s="119" t="s">
        <v>18</v>
      </c>
      <c r="B13" s="119" t="s">
        <v>196</v>
      </c>
      <c r="C13" s="119" t="s">
        <v>16</v>
      </c>
      <c r="D13" s="119" t="s">
        <v>17</v>
      </c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</row>
    <row r="14" spans="1:154" s="33" customFormat="1" ht="15.75">
      <c r="A14" s="137" t="s">
        <v>205</v>
      </c>
      <c r="B14" s="138">
        <f>B15+B16+B17</f>
        <v>56385756</v>
      </c>
      <c r="C14" s="138">
        <f>C15+C16+C17</f>
        <v>7320736.2699999996</v>
      </c>
      <c r="D14" s="139">
        <f>SUM(D15:D17)</f>
        <v>7320736.2699999996</v>
      </c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</row>
    <row r="15" spans="1:154" s="33" customFormat="1" ht="15.75">
      <c r="A15" s="140" t="s">
        <v>26</v>
      </c>
      <c r="B15" s="141">
        <v>5114428</v>
      </c>
      <c r="C15" s="141">
        <v>916374.27</v>
      </c>
      <c r="D15" s="142">
        <v>916374.27</v>
      </c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</row>
    <row r="16" spans="1:154" s="33" customFormat="1" ht="15.75">
      <c r="A16" s="140" t="s">
        <v>28</v>
      </c>
      <c r="B16" s="141">
        <v>51271328</v>
      </c>
      <c r="C16" s="141">
        <v>6404362</v>
      </c>
      <c r="D16" s="142">
        <v>6404362</v>
      </c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</row>
    <row r="17" spans="1:33" s="33" customFormat="1" ht="15.75">
      <c r="A17" s="140" t="s">
        <v>206</v>
      </c>
      <c r="B17" s="143">
        <v>0</v>
      </c>
      <c r="C17" s="143">
        <v>0</v>
      </c>
      <c r="D17" s="144">
        <v>0</v>
      </c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</row>
    <row r="18" spans="1:33" s="33" customFormat="1" ht="15.75">
      <c r="A18" s="140"/>
      <c r="B18" s="143"/>
      <c r="C18" s="143"/>
      <c r="D18" s="144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</row>
    <row r="19" spans="1:33" s="33" customFormat="1" ht="15.75">
      <c r="A19" s="137" t="s">
        <v>207</v>
      </c>
      <c r="B19" s="145">
        <f>SUM(B20:B21)</f>
        <v>56385756</v>
      </c>
      <c r="C19" s="145">
        <f>SUM(C20:C21)</f>
        <v>11327387.43</v>
      </c>
      <c r="D19" s="146">
        <f>SUM(D20:D21)</f>
        <v>10554881.08</v>
      </c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</row>
    <row r="20" spans="1:33" s="33" customFormat="1" ht="15.75">
      <c r="A20" s="140" t="s">
        <v>208</v>
      </c>
      <c r="B20" s="147">
        <v>5114428</v>
      </c>
      <c r="C20" s="147">
        <v>692605.82</v>
      </c>
      <c r="D20" s="148">
        <v>617220.36</v>
      </c>
      <c r="E20" s="16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</row>
    <row r="21" spans="1:33" s="33" customFormat="1" ht="15.75">
      <c r="A21" s="140" t="s">
        <v>201</v>
      </c>
      <c r="B21" s="147">
        <v>51271328</v>
      </c>
      <c r="C21" s="147">
        <v>10634781.609999999</v>
      </c>
      <c r="D21" s="148">
        <v>9937660.7200000007</v>
      </c>
      <c r="E21" s="16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</row>
    <row r="22" spans="1:33" s="33" customFormat="1" ht="15.75">
      <c r="A22" s="140"/>
      <c r="B22" s="143"/>
      <c r="C22" s="143"/>
      <c r="D22" s="144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</row>
    <row r="23" spans="1:33" s="33" customFormat="1" ht="15.75">
      <c r="A23" s="137" t="s">
        <v>209</v>
      </c>
      <c r="B23" s="143">
        <f>B24+B25</f>
        <v>0</v>
      </c>
      <c r="C23" s="143">
        <f>C24+C25</f>
        <v>0</v>
      </c>
      <c r="D23" s="144">
        <f>D24+D25</f>
        <v>0</v>
      </c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</row>
    <row r="24" spans="1:33" s="33" customFormat="1" ht="15.75">
      <c r="A24" s="140" t="s">
        <v>210</v>
      </c>
      <c r="B24" s="143">
        <v>0</v>
      </c>
      <c r="C24" s="143">
        <v>0</v>
      </c>
      <c r="D24" s="144">
        <v>0</v>
      </c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</row>
    <row r="25" spans="1:33" s="33" customFormat="1" ht="31.5">
      <c r="A25" s="140" t="s">
        <v>211</v>
      </c>
      <c r="B25" s="143">
        <v>0</v>
      </c>
      <c r="C25" s="143">
        <v>0</v>
      </c>
      <c r="D25" s="144">
        <v>0</v>
      </c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</row>
    <row r="26" spans="1:33" s="33" customFormat="1" ht="15.75">
      <c r="A26" s="140"/>
      <c r="B26" s="143"/>
      <c r="C26" s="143"/>
      <c r="D26" s="144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</row>
    <row r="27" spans="1:33" s="33" customFormat="1" ht="15.75">
      <c r="A27" s="140" t="s">
        <v>212</v>
      </c>
      <c r="B27" s="149">
        <f>B14-B19+B23</f>
        <v>0</v>
      </c>
      <c r="C27" s="147">
        <f>C14-C19+C23</f>
        <v>-4006651.16</v>
      </c>
      <c r="D27" s="148">
        <f>D14-D19+D23</f>
        <v>-3234144.8100000005</v>
      </c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</row>
    <row r="28" spans="1:33" s="33" customFormat="1" ht="15.75">
      <c r="A28" s="140" t="s">
        <v>213</v>
      </c>
      <c r="B28" s="149">
        <f>B27-B17</f>
        <v>0</v>
      </c>
      <c r="C28" s="147">
        <f>C27-C17</f>
        <v>-4006651.16</v>
      </c>
      <c r="D28" s="148">
        <f>D27-D17</f>
        <v>-3234144.8100000005</v>
      </c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</row>
    <row r="29" spans="1:33" s="33" customFormat="1" ht="31.5">
      <c r="A29" s="150" t="s">
        <v>214</v>
      </c>
      <c r="B29" s="151">
        <f>B28-B23</f>
        <v>0</v>
      </c>
      <c r="C29" s="152">
        <f>C28-C23</f>
        <v>-4006651.16</v>
      </c>
      <c r="D29" s="153">
        <f>D28-D23</f>
        <v>-3234144.8100000005</v>
      </c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</row>
    <row r="30" spans="1:33" s="33" customFormat="1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</row>
    <row r="31" spans="1:33" s="33" customFormat="1" ht="20.25" customHeight="1">
      <c r="A31" s="154" t="s">
        <v>18</v>
      </c>
      <c r="B31" s="154" t="s">
        <v>19</v>
      </c>
      <c r="C31" s="154" t="s">
        <v>19</v>
      </c>
      <c r="D31" s="154" t="s">
        <v>20</v>
      </c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</row>
    <row r="32" spans="1:33" s="33" customFormat="1" ht="15.75">
      <c r="A32" s="155" t="s">
        <v>215</v>
      </c>
      <c r="B32" s="156">
        <f>B33+B34</f>
        <v>0</v>
      </c>
      <c r="C32" s="156">
        <f>C33+C34</f>
        <v>0</v>
      </c>
      <c r="D32" s="156">
        <f>D33+D34</f>
        <v>0</v>
      </c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</row>
    <row r="33" spans="1:33" s="33" customFormat="1" ht="15.75">
      <c r="A33" s="155" t="s">
        <v>216</v>
      </c>
      <c r="B33" s="143">
        <v>0</v>
      </c>
      <c r="C33" s="143">
        <v>0</v>
      </c>
      <c r="D33" s="143">
        <v>0</v>
      </c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</row>
    <row r="34" spans="1:33" s="33" customFormat="1" ht="15.75">
      <c r="A34" s="155" t="s">
        <v>217</v>
      </c>
      <c r="B34" s="143">
        <v>0</v>
      </c>
      <c r="C34" s="143">
        <v>0</v>
      </c>
      <c r="D34" s="143">
        <v>0</v>
      </c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</row>
    <row r="35" spans="1:33" s="33" customFormat="1" ht="15.75">
      <c r="A35" s="155"/>
      <c r="B35" s="143"/>
      <c r="C35" s="143"/>
      <c r="D35" s="143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</row>
    <row r="36" spans="1:33" s="33" customFormat="1" ht="15.75">
      <c r="A36" s="157" t="s">
        <v>218</v>
      </c>
      <c r="B36" s="158">
        <f>B29+B32</f>
        <v>0</v>
      </c>
      <c r="C36" s="159">
        <f>C29+C32</f>
        <v>-4006651.16</v>
      </c>
      <c r="D36" s="153">
        <f>D29+D32</f>
        <v>-3234144.8100000005</v>
      </c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</row>
    <row r="37" spans="1:33" s="33" customFormat="1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</row>
    <row r="38" spans="1:33" s="33" customFormat="1">
      <c r="A38" s="119" t="s">
        <v>18</v>
      </c>
      <c r="B38" s="119" t="s">
        <v>196</v>
      </c>
      <c r="C38" s="119" t="s">
        <v>16</v>
      </c>
      <c r="D38" s="119" t="s">
        <v>17</v>
      </c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</row>
    <row r="39" spans="1:33" s="33" customFormat="1" ht="15.75">
      <c r="A39" s="160" t="s">
        <v>219</v>
      </c>
      <c r="B39" s="161">
        <f>B40+B41</f>
        <v>0</v>
      </c>
      <c r="C39" s="161">
        <f>C40+C41</f>
        <v>0</v>
      </c>
      <c r="D39" s="161">
        <f>D40+D41</f>
        <v>0</v>
      </c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</row>
    <row r="40" spans="1:33" s="33" customFormat="1" ht="17.25" customHeight="1">
      <c r="A40" s="140" t="s">
        <v>220</v>
      </c>
      <c r="B40" s="162">
        <v>0</v>
      </c>
      <c r="C40" s="162">
        <v>0</v>
      </c>
      <c r="D40" s="162">
        <v>0</v>
      </c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</row>
    <row r="41" spans="1:33" s="33" customFormat="1" ht="31.5">
      <c r="A41" s="140" t="s">
        <v>221</v>
      </c>
      <c r="B41" s="162">
        <v>0</v>
      </c>
      <c r="C41" s="162">
        <v>0</v>
      </c>
      <c r="D41" s="162">
        <v>0</v>
      </c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</row>
    <row r="42" spans="1:33" s="33" customFormat="1" ht="15.75">
      <c r="A42" s="155" t="s">
        <v>222</v>
      </c>
      <c r="B42" s="162">
        <f>B43+B44</f>
        <v>0</v>
      </c>
      <c r="C42" s="162">
        <f>C43+C44</f>
        <v>0</v>
      </c>
      <c r="D42" s="162">
        <f>D43+D44</f>
        <v>0</v>
      </c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</row>
    <row r="43" spans="1:33" s="33" customFormat="1" ht="15.75">
      <c r="A43" s="155" t="s">
        <v>223</v>
      </c>
      <c r="B43" s="162">
        <v>0</v>
      </c>
      <c r="C43" s="162">
        <v>0</v>
      </c>
      <c r="D43" s="162">
        <v>0</v>
      </c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</row>
    <row r="44" spans="1:33" s="33" customFormat="1" ht="15.75">
      <c r="A44" s="155" t="s">
        <v>200</v>
      </c>
      <c r="B44" s="162">
        <v>0</v>
      </c>
      <c r="C44" s="162">
        <v>0</v>
      </c>
      <c r="D44" s="162">
        <v>0</v>
      </c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</row>
    <row r="45" spans="1:33" s="33" customFormat="1" ht="9.75" customHeight="1">
      <c r="A45" s="155"/>
      <c r="B45" s="162">
        <v>0</v>
      </c>
      <c r="C45" s="162">
        <v>0</v>
      </c>
      <c r="D45" s="162">
        <v>0</v>
      </c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</row>
    <row r="46" spans="1:33" s="33" customFormat="1" ht="15.75">
      <c r="A46" s="157" t="s">
        <v>206</v>
      </c>
      <c r="B46" s="163">
        <f>B39-B42</f>
        <v>0</v>
      </c>
      <c r="C46" s="163">
        <f>C39-C42</f>
        <v>0</v>
      </c>
      <c r="D46" s="163">
        <f>D39-D42</f>
        <v>0</v>
      </c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</row>
    <row r="47" spans="1:33" s="33" customFormat="1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</row>
    <row r="48" spans="1:33" s="33" customFormat="1">
      <c r="A48" s="119" t="s">
        <v>40</v>
      </c>
      <c r="B48" s="119" t="s">
        <v>196</v>
      </c>
      <c r="C48" s="119" t="s">
        <v>16</v>
      </c>
      <c r="D48" s="164" t="s">
        <v>17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</row>
    <row r="49" spans="1:33" s="33" customFormat="1" ht="15.75">
      <c r="A49" s="165" t="s">
        <v>224</v>
      </c>
      <c r="B49" s="147">
        <f>B15</f>
        <v>5114428</v>
      </c>
      <c r="C49" s="147">
        <f t="shared" ref="C49:D49" si="0">C15</f>
        <v>916374.27</v>
      </c>
      <c r="D49" s="147">
        <f t="shared" si="0"/>
        <v>916374.27</v>
      </c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</row>
    <row r="50" spans="1:33" s="33" customFormat="1" ht="31.5">
      <c r="A50" s="140" t="s">
        <v>225</v>
      </c>
      <c r="B50" s="143">
        <v>0</v>
      </c>
      <c r="C50" s="143">
        <v>0</v>
      </c>
      <c r="D50" s="144">
        <v>0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</row>
    <row r="51" spans="1:33" s="33" customFormat="1" ht="15.75">
      <c r="A51" s="166" t="s">
        <v>226</v>
      </c>
      <c r="B51" s="143">
        <v>0</v>
      </c>
      <c r="C51" s="143">
        <v>0</v>
      </c>
      <c r="D51" s="144">
        <v>0</v>
      </c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</row>
    <row r="52" spans="1:33" s="33" customFormat="1" ht="15.75">
      <c r="A52" s="166" t="s">
        <v>227</v>
      </c>
      <c r="B52" s="143">
        <v>0</v>
      </c>
      <c r="C52" s="143">
        <v>0</v>
      </c>
      <c r="D52" s="144">
        <v>0</v>
      </c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</row>
    <row r="53" spans="1:33" s="33" customFormat="1" ht="9" customHeight="1">
      <c r="A53" s="155"/>
      <c r="B53" s="143"/>
      <c r="C53" s="143"/>
      <c r="D53" s="144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</row>
    <row r="54" spans="1:33" s="33" customFormat="1" ht="15.75">
      <c r="A54" s="155" t="s">
        <v>228</v>
      </c>
      <c r="B54" s="147">
        <f>B20</f>
        <v>5114428</v>
      </c>
      <c r="C54" s="147">
        <f t="shared" ref="C54:D54" si="1">C20</f>
        <v>692605.82</v>
      </c>
      <c r="D54" s="147">
        <f t="shared" si="1"/>
        <v>617220.36</v>
      </c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</row>
    <row r="55" spans="1:33" s="33" customFormat="1" ht="9.75" customHeight="1">
      <c r="A55" s="155"/>
      <c r="B55" s="147"/>
      <c r="C55" s="147"/>
      <c r="D55" s="148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</row>
    <row r="56" spans="1:33" s="33" customFormat="1" ht="15.75">
      <c r="A56" s="155" t="s">
        <v>229</v>
      </c>
      <c r="B56" s="143">
        <v>0</v>
      </c>
      <c r="C56" s="143">
        <v>0</v>
      </c>
      <c r="D56" s="144">
        <v>0</v>
      </c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</row>
    <row r="57" spans="1:33" s="33" customFormat="1" ht="10.5" customHeight="1">
      <c r="A57" s="155"/>
      <c r="B57" s="147"/>
      <c r="C57" s="147"/>
      <c r="D57" s="148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</row>
    <row r="58" spans="1:33" s="33" customFormat="1" ht="15.75">
      <c r="A58" s="140" t="s">
        <v>230</v>
      </c>
      <c r="B58" s="147">
        <f>B49+B50-B54+B56</f>
        <v>0</v>
      </c>
      <c r="C58" s="147">
        <f>C49+C50-C54+C56</f>
        <v>223768.45000000007</v>
      </c>
      <c r="D58" s="148">
        <f>D49+D50-D54+D56</f>
        <v>299153.91000000003</v>
      </c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</row>
    <row r="59" spans="1:33" s="33" customFormat="1" ht="15.75">
      <c r="A59" s="150" t="s">
        <v>231</v>
      </c>
      <c r="B59" s="152">
        <f>B58-B50</f>
        <v>0</v>
      </c>
      <c r="C59" s="152">
        <f>C58-C50</f>
        <v>223768.45000000007</v>
      </c>
      <c r="D59" s="153">
        <f>D58-D50</f>
        <v>299153.91000000003</v>
      </c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</row>
    <row r="60" spans="1:33" s="33" customFormat="1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</row>
    <row r="61" spans="1:33" s="33" customFormat="1">
      <c r="A61" s="119" t="s">
        <v>18</v>
      </c>
      <c r="B61" s="119" t="s">
        <v>196</v>
      </c>
      <c r="C61" s="119" t="s">
        <v>16</v>
      </c>
      <c r="D61" s="164" t="s">
        <v>17</v>
      </c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</row>
    <row r="62" spans="1:33" s="33" customFormat="1" ht="15.75">
      <c r="A62" s="167" t="s">
        <v>197</v>
      </c>
      <c r="B62" s="147">
        <f>B16</f>
        <v>51271328</v>
      </c>
      <c r="C62" s="147">
        <f t="shared" ref="C62:D62" si="2">C16</f>
        <v>6404362</v>
      </c>
      <c r="D62" s="147">
        <f t="shared" si="2"/>
        <v>6404362</v>
      </c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</row>
    <row r="63" spans="1:33" s="33" customFormat="1" ht="31.5">
      <c r="A63" s="168" t="s">
        <v>198</v>
      </c>
      <c r="B63" s="143">
        <v>0</v>
      </c>
      <c r="C63" s="143">
        <v>0</v>
      </c>
      <c r="D63" s="144">
        <v>0</v>
      </c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</row>
    <row r="64" spans="1:33" s="33" customFormat="1" ht="31.5">
      <c r="A64" s="168" t="s">
        <v>199</v>
      </c>
      <c r="B64" s="143">
        <v>0</v>
      </c>
      <c r="C64" s="143">
        <v>0</v>
      </c>
      <c r="D64" s="144">
        <v>0</v>
      </c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</row>
    <row r="65" spans="1:33" s="33" customFormat="1" ht="15.75">
      <c r="A65" s="168" t="s">
        <v>200</v>
      </c>
      <c r="B65" s="143">
        <v>0</v>
      </c>
      <c r="C65" s="143">
        <v>0</v>
      </c>
      <c r="D65" s="144">
        <v>0</v>
      </c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</row>
    <row r="66" spans="1:33" s="33" customFormat="1" ht="8.25" customHeight="1">
      <c r="A66" s="168"/>
      <c r="B66" s="147"/>
      <c r="C66" s="147"/>
      <c r="D66" s="148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</row>
    <row r="67" spans="1:33" s="33" customFormat="1" ht="15.75">
      <c r="A67" s="168" t="s">
        <v>201</v>
      </c>
      <c r="B67" s="147">
        <f>B21</f>
        <v>51271328</v>
      </c>
      <c r="C67" s="147">
        <f t="shared" ref="C67:D67" si="3">C21</f>
        <v>10634781.609999999</v>
      </c>
      <c r="D67" s="147">
        <f t="shared" si="3"/>
        <v>9937660.7200000007</v>
      </c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</row>
    <row r="68" spans="1:33" s="33" customFormat="1" ht="10.5" customHeight="1">
      <c r="A68" s="168"/>
      <c r="B68" s="147"/>
      <c r="C68" s="147"/>
      <c r="D68" s="148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</row>
    <row r="69" spans="1:33" s="33" customFormat="1" ht="31.5">
      <c r="A69" s="168" t="s">
        <v>202</v>
      </c>
      <c r="B69" s="143">
        <v>0</v>
      </c>
      <c r="C69" s="143">
        <v>0</v>
      </c>
      <c r="D69" s="144">
        <v>0</v>
      </c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</row>
    <row r="70" spans="1:33" s="33" customFormat="1" ht="15.75">
      <c r="A70" s="168"/>
      <c r="B70" s="147"/>
      <c r="C70" s="147"/>
      <c r="D70" s="148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</row>
    <row r="71" spans="1:33" s="33" customFormat="1" ht="15.75">
      <c r="A71" s="168" t="s">
        <v>203</v>
      </c>
      <c r="B71" s="147">
        <f>B62+B63-B67+B69</f>
        <v>0</v>
      </c>
      <c r="C71" s="147">
        <f>C62+C63-C67+C69</f>
        <v>-4230419.6099999994</v>
      </c>
      <c r="D71" s="148">
        <f>D62+D63-D67+D69</f>
        <v>-3533298.7200000007</v>
      </c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</row>
    <row r="72" spans="1:33" s="33" customFormat="1" ht="18" customHeight="1">
      <c r="A72" s="169" t="s">
        <v>204</v>
      </c>
      <c r="B72" s="152">
        <f>B71-B63</f>
        <v>0</v>
      </c>
      <c r="C72" s="152">
        <f>C71-C63</f>
        <v>-4230419.6099999994</v>
      </c>
      <c r="D72" s="153">
        <f>D71-D63</f>
        <v>-3533298.7200000007</v>
      </c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</row>
    <row r="73" spans="1:33" s="33" customFormat="1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</row>
    <row r="74" spans="1:33" s="33" customFormat="1">
      <c r="A74" s="170" t="s">
        <v>235</v>
      </c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</row>
    <row r="75" spans="1:33" s="33" customFormat="1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</row>
    <row r="76" spans="1:33" s="33" customForma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</row>
    <row r="77" spans="1:33" s="33" customFormat="1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</row>
    <row r="78" spans="1:33" s="33" customFormat="1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</row>
    <row r="79" spans="1:33" s="33" customFormat="1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</row>
    <row r="80" spans="1:33" s="33" customFormat="1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</row>
    <row r="81" spans="1:33" s="33" customFormat="1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</row>
    <row r="82" spans="1:33" s="33" customFormat="1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</row>
    <row r="83" spans="1:33" s="33" customFormat="1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</row>
    <row r="84" spans="1:3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3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3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3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3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3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3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3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3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3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</sheetData>
  <sheetProtection algorithmName="SHA-512" hashValue="GylOWiBpWRV1WRQMyKEkOmOdGSzYv3SR84mDqqSCb5IY4VrCfndTurNhAyPVAKtLXZNhPmnmsa2mNNDC7yqO/A==" saltValue="WxoFdxmszPYSpzabgTNk9Q==" spinCount="100000" sheet="1" objects="1" scenarios="1"/>
  <mergeCells count="3">
    <mergeCell ref="A10:D10"/>
    <mergeCell ref="A11:D11"/>
    <mergeCell ref="A12:D12"/>
  </mergeCells>
  <phoneticPr fontId="57" type="noConversion"/>
  <pageMargins left="0.70866141732283472" right="0.70866141732283472" top="0.15748031496062992" bottom="0.15748031496062992" header="0.31496062992125984" footer="0.31496062992125984"/>
  <pageSetup scale="5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view="pageBreakPreview" zoomScaleSheetLayoutView="100" workbookViewId="0">
      <selection activeCell="G8" sqref="G8"/>
    </sheetView>
  </sheetViews>
  <sheetFormatPr baseColWidth="10" defaultRowHeight="15"/>
  <cols>
    <col min="1" max="1" width="63.28515625" style="33" customWidth="1"/>
    <col min="2" max="7" width="19.28515625" style="33" customWidth="1"/>
    <col min="8" max="16384" width="11.42578125" style="33"/>
  </cols>
  <sheetData>
    <row r="1" spans="1:7" s="4" customFormat="1">
      <c r="A1" s="1"/>
      <c r="B1" s="1"/>
      <c r="C1" s="1"/>
      <c r="D1" s="1"/>
      <c r="E1" s="1"/>
      <c r="F1" s="1"/>
      <c r="G1" s="1"/>
    </row>
    <row r="2" spans="1:7" s="4" customFormat="1">
      <c r="A2" s="1"/>
      <c r="B2" s="1"/>
      <c r="C2" s="1"/>
      <c r="D2" s="1"/>
      <c r="E2" s="1"/>
      <c r="F2" s="1"/>
      <c r="G2" s="1"/>
    </row>
    <row r="3" spans="1:7" s="4" customFormat="1">
      <c r="A3" s="1"/>
      <c r="B3" s="1"/>
      <c r="C3" s="1"/>
      <c r="D3" s="1"/>
      <c r="E3" s="1"/>
      <c r="F3" s="1"/>
      <c r="G3" s="1"/>
    </row>
    <row r="4" spans="1:7" s="4" customFormat="1">
      <c r="A4" s="1"/>
      <c r="B4" s="1"/>
      <c r="C4" s="1"/>
      <c r="D4" s="1"/>
      <c r="E4" s="1"/>
      <c r="F4" s="1"/>
      <c r="G4" s="1"/>
    </row>
    <row r="5" spans="1:7" s="4" customFormat="1">
      <c r="A5" s="1"/>
      <c r="B5" s="1"/>
      <c r="C5" s="1"/>
      <c r="D5" s="1"/>
      <c r="E5" s="1"/>
      <c r="F5" s="1"/>
      <c r="G5" s="1"/>
    </row>
    <row r="6" spans="1:7" s="4" customFormat="1">
      <c r="A6" s="1"/>
      <c r="B6" s="1"/>
      <c r="C6" s="1"/>
      <c r="D6" s="1"/>
      <c r="E6" s="1"/>
      <c r="F6" s="1"/>
      <c r="G6" s="1"/>
    </row>
    <row r="7" spans="1:7" s="4" customFormat="1" ht="18.75">
      <c r="A7" s="3" t="s">
        <v>417</v>
      </c>
      <c r="B7" s="1"/>
      <c r="C7" s="1"/>
      <c r="D7" s="1"/>
      <c r="E7" s="1"/>
      <c r="F7" s="1"/>
      <c r="G7" s="1"/>
    </row>
    <row r="8" spans="1:7" s="4" customFormat="1" ht="18.75">
      <c r="A8" s="3" t="s">
        <v>416</v>
      </c>
      <c r="B8" s="3"/>
      <c r="C8" s="3"/>
      <c r="D8" s="3"/>
      <c r="E8" s="3"/>
      <c r="F8" s="3"/>
      <c r="G8" s="3"/>
    </row>
    <row r="9" spans="1:7" s="4" customFormat="1" ht="18.75">
      <c r="A9" s="3"/>
      <c r="B9" s="3"/>
      <c r="C9" s="3"/>
      <c r="D9" s="3"/>
      <c r="E9" s="3"/>
      <c r="F9" s="3"/>
      <c r="G9" s="3"/>
    </row>
    <row r="10" spans="1:7" s="16" customFormat="1" ht="15" customHeight="1">
      <c r="A10" s="171" t="s">
        <v>424</v>
      </c>
      <c r="B10" s="172"/>
      <c r="C10" s="172"/>
      <c r="D10" s="172"/>
      <c r="E10" s="172"/>
      <c r="F10" s="172"/>
      <c r="G10" s="173"/>
    </row>
    <row r="11" spans="1:7" s="16" customFormat="1" ht="15" customHeight="1">
      <c r="A11" s="174"/>
      <c r="B11" s="175"/>
      <c r="C11" s="175"/>
      <c r="D11" s="175"/>
      <c r="E11" s="175"/>
      <c r="F11" s="175"/>
      <c r="G11" s="176"/>
    </row>
    <row r="12" spans="1:7" s="16" customFormat="1" ht="15" customHeight="1">
      <c r="A12" s="174"/>
      <c r="B12" s="175"/>
      <c r="C12" s="175"/>
      <c r="D12" s="175"/>
      <c r="E12" s="175"/>
      <c r="F12" s="175"/>
      <c r="G12" s="176"/>
    </row>
    <row r="13" spans="1:7" s="16" customFormat="1" ht="15" customHeight="1">
      <c r="A13" s="177"/>
      <c r="B13" s="178"/>
      <c r="C13" s="178"/>
      <c r="D13" s="178"/>
      <c r="E13" s="178"/>
      <c r="F13" s="178"/>
      <c r="G13" s="179"/>
    </row>
    <row r="14" spans="1:7" s="16" customFormat="1">
      <c r="A14" s="180" t="s">
        <v>18</v>
      </c>
      <c r="B14" s="181" t="s">
        <v>21</v>
      </c>
      <c r="C14" s="182"/>
      <c r="D14" s="182"/>
      <c r="E14" s="182"/>
      <c r="F14" s="183"/>
      <c r="G14" s="180" t="s">
        <v>233</v>
      </c>
    </row>
    <row r="15" spans="1:7" s="16" customFormat="1" ht="30">
      <c r="A15" s="184"/>
      <c r="B15" s="185" t="s">
        <v>232</v>
      </c>
      <c r="C15" s="119" t="s">
        <v>22</v>
      </c>
      <c r="D15" s="185" t="s">
        <v>23</v>
      </c>
      <c r="E15" s="185" t="s">
        <v>24</v>
      </c>
      <c r="F15" s="185" t="s">
        <v>25</v>
      </c>
      <c r="G15" s="184"/>
    </row>
    <row r="16" spans="1:7" s="16" customFormat="1">
      <c r="A16" s="186" t="s">
        <v>26</v>
      </c>
      <c r="B16" s="187"/>
      <c r="C16" s="187"/>
      <c r="D16" s="187"/>
      <c r="E16" s="187"/>
      <c r="F16" s="187"/>
      <c r="G16" s="187"/>
    </row>
    <row r="17" spans="1:8" s="16" customFormat="1">
      <c r="A17" s="188" t="s">
        <v>362</v>
      </c>
      <c r="B17" s="97">
        <v>0</v>
      </c>
      <c r="C17" s="97">
        <v>0</v>
      </c>
      <c r="D17" s="97">
        <v>0</v>
      </c>
      <c r="E17" s="97">
        <v>0</v>
      </c>
      <c r="F17" s="97">
        <v>0</v>
      </c>
      <c r="G17" s="97">
        <v>0</v>
      </c>
    </row>
    <row r="18" spans="1:8" s="16" customFormat="1">
      <c r="A18" s="188" t="s">
        <v>363</v>
      </c>
      <c r="B18" s="97">
        <v>0</v>
      </c>
      <c r="C18" s="97">
        <v>0</v>
      </c>
      <c r="D18" s="97">
        <v>0</v>
      </c>
      <c r="E18" s="97">
        <v>0</v>
      </c>
      <c r="F18" s="97">
        <v>0</v>
      </c>
      <c r="G18" s="97">
        <v>0</v>
      </c>
    </row>
    <row r="19" spans="1:8" s="16" customFormat="1">
      <c r="A19" s="188" t="s">
        <v>364</v>
      </c>
      <c r="B19" s="97">
        <v>0</v>
      </c>
      <c r="C19" s="97">
        <v>0</v>
      </c>
      <c r="D19" s="97">
        <v>0</v>
      </c>
      <c r="E19" s="97">
        <v>0</v>
      </c>
      <c r="F19" s="97">
        <v>0</v>
      </c>
      <c r="G19" s="97">
        <v>0</v>
      </c>
    </row>
    <row r="20" spans="1:8" s="16" customFormat="1">
      <c r="A20" s="188" t="s">
        <v>365</v>
      </c>
      <c r="B20" s="97">
        <v>0</v>
      </c>
      <c r="C20" s="97">
        <v>0</v>
      </c>
      <c r="D20" s="97">
        <v>0</v>
      </c>
      <c r="E20" s="97">
        <v>0</v>
      </c>
      <c r="F20" s="97">
        <v>0</v>
      </c>
      <c r="G20" s="97">
        <v>0</v>
      </c>
    </row>
    <row r="21" spans="1:8" s="16" customFormat="1">
      <c r="A21" s="188" t="s">
        <v>366</v>
      </c>
      <c r="B21" s="97">
        <v>0</v>
      </c>
      <c r="C21" s="97">
        <v>0</v>
      </c>
      <c r="D21" s="97">
        <v>0</v>
      </c>
      <c r="E21" s="97">
        <v>0</v>
      </c>
      <c r="F21" s="97">
        <v>0</v>
      </c>
      <c r="G21" s="97">
        <v>0</v>
      </c>
    </row>
    <row r="22" spans="1:8" s="16" customFormat="1">
      <c r="A22" s="188" t="s">
        <v>367</v>
      </c>
      <c r="B22" s="97">
        <v>0</v>
      </c>
      <c r="C22" s="97">
        <v>0</v>
      </c>
      <c r="D22" s="97">
        <v>0</v>
      </c>
      <c r="E22" s="97">
        <v>0</v>
      </c>
      <c r="F22" s="97">
        <v>0</v>
      </c>
      <c r="G22" s="97">
        <v>0</v>
      </c>
    </row>
    <row r="23" spans="1:8" s="16" customFormat="1">
      <c r="A23" s="188" t="s">
        <v>368</v>
      </c>
      <c r="B23" s="97">
        <v>5114428</v>
      </c>
      <c r="C23" s="97">
        <v>0</v>
      </c>
      <c r="D23" s="97">
        <v>5114428</v>
      </c>
      <c r="E23" s="97">
        <v>916374.27</v>
      </c>
      <c r="F23" s="97">
        <v>916374.27</v>
      </c>
      <c r="G23" s="189">
        <f t="shared" ref="G23" si="0">F23-B23</f>
        <v>-4198053.7300000004</v>
      </c>
      <c r="H23" s="190"/>
    </row>
    <row r="24" spans="1:8" s="16" customFormat="1">
      <c r="A24" s="188" t="s">
        <v>369</v>
      </c>
      <c r="B24" s="97">
        <f>SUM(B25:B35)</f>
        <v>0</v>
      </c>
      <c r="C24" s="97">
        <f t="shared" ref="C24:G24" si="1">SUM(C25:C35)</f>
        <v>0</v>
      </c>
      <c r="D24" s="97">
        <f t="shared" si="1"/>
        <v>0</v>
      </c>
      <c r="E24" s="97">
        <f t="shared" si="1"/>
        <v>0</v>
      </c>
      <c r="F24" s="97">
        <f t="shared" si="1"/>
        <v>0</v>
      </c>
      <c r="G24" s="97">
        <f t="shared" si="1"/>
        <v>0</v>
      </c>
    </row>
    <row r="25" spans="1:8" s="16" customFormat="1">
      <c r="A25" s="191" t="s">
        <v>370</v>
      </c>
      <c r="B25" s="93">
        <v>0</v>
      </c>
      <c r="C25" s="93">
        <v>0</v>
      </c>
      <c r="D25" s="93">
        <v>0</v>
      </c>
      <c r="E25" s="93">
        <v>0</v>
      </c>
      <c r="F25" s="93">
        <v>0</v>
      </c>
      <c r="G25" s="93">
        <v>0</v>
      </c>
    </row>
    <row r="26" spans="1:8" s="16" customFormat="1">
      <c r="A26" s="191" t="s">
        <v>371</v>
      </c>
      <c r="B26" s="93">
        <v>0</v>
      </c>
      <c r="C26" s="93">
        <v>0</v>
      </c>
      <c r="D26" s="93">
        <v>0</v>
      </c>
      <c r="E26" s="93">
        <v>0</v>
      </c>
      <c r="F26" s="93">
        <v>0</v>
      </c>
      <c r="G26" s="93">
        <v>0</v>
      </c>
    </row>
    <row r="27" spans="1:8" s="16" customFormat="1">
      <c r="A27" s="191" t="s">
        <v>372</v>
      </c>
      <c r="B27" s="93">
        <v>0</v>
      </c>
      <c r="C27" s="93">
        <v>0</v>
      </c>
      <c r="D27" s="93">
        <v>0</v>
      </c>
      <c r="E27" s="93">
        <v>0</v>
      </c>
      <c r="F27" s="93">
        <v>0</v>
      </c>
      <c r="G27" s="93">
        <v>0</v>
      </c>
    </row>
    <row r="28" spans="1:8" s="16" customFormat="1">
      <c r="A28" s="191" t="s">
        <v>373</v>
      </c>
      <c r="B28" s="93">
        <v>0</v>
      </c>
      <c r="C28" s="93">
        <v>0</v>
      </c>
      <c r="D28" s="93">
        <v>0</v>
      </c>
      <c r="E28" s="93">
        <v>0</v>
      </c>
      <c r="F28" s="93">
        <v>0</v>
      </c>
      <c r="G28" s="93">
        <v>0</v>
      </c>
    </row>
    <row r="29" spans="1:8" s="16" customFormat="1">
      <c r="A29" s="191" t="s">
        <v>374</v>
      </c>
      <c r="B29" s="93">
        <v>0</v>
      </c>
      <c r="C29" s="93">
        <v>0</v>
      </c>
      <c r="D29" s="93">
        <v>0</v>
      </c>
      <c r="E29" s="93">
        <v>0</v>
      </c>
      <c r="F29" s="93">
        <v>0</v>
      </c>
      <c r="G29" s="93">
        <v>0</v>
      </c>
    </row>
    <row r="30" spans="1:8" s="16" customFormat="1">
      <c r="A30" s="191" t="s">
        <v>375</v>
      </c>
      <c r="B30" s="93">
        <v>0</v>
      </c>
      <c r="C30" s="93">
        <v>0</v>
      </c>
      <c r="D30" s="93">
        <v>0</v>
      </c>
      <c r="E30" s="93">
        <v>0</v>
      </c>
      <c r="F30" s="93">
        <v>0</v>
      </c>
      <c r="G30" s="93">
        <v>0</v>
      </c>
    </row>
    <row r="31" spans="1:8" s="16" customFormat="1">
      <c r="A31" s="191" t="s">
        <v>376</v>
      </c>
      <c r="B31" s="93">
        <v>0</v>
      </c>
      <c r="C31" s="93">
        <v>0</v>
      </c>
      <c r="D31" s="93">
        <v>0</v>
      </c>
      <c r="E31" s="93">
        <v>0</v>
      </c>
      <c r="F31" s="93">
        <v>0</v>
      </c>
      <c r="G31" s="93">
        <v>0</v>
      </c>
    </row>
    <row r="32" spans="1:8" s="16" customFormat="1">
      <c r="A32" s="191" t="s">
        <v>377</v>
      </c>
      <c r="B32" s="93">
        <v>0</v>
      </c>
      <c r="C32" s="93">
        <v>0</v>
      </c>
      <c r="D32" s="93">
        <v>0</v>
      </c>
      <c r="E32" s="93">
        <v>0</v>
      </c>
      <c r="F32" s="93">
        <v>0</v>
      </c>
      <c r="G32" s="93">
        <v>0</v>
      </c>
    </row>
    <row r="33" spans="1:7" s="16" customFormat="1">
      <c r="A33" s="191" t="s">
        <v>378</v>
      </c>
      <c r="B33" s="93">
        <v>0</v>
      </c>
      <c r="C33" s="93">
        <v>0</v>
      </c>
      <c r="D33" s="93">
        <v>0</v>
      </c>
      <c r="E33" s="93">
        <v>0</v>
      </c>
      <c r="F33" s="93">
        <v>0</v>
      </c>
      <c r="G33" s="93">
        <v>0</v>
      </c>
    </row>
    <row r="34" spans="1:7" s="16" customFormat="1">
      <c r="A34" s="191" t="s">
        <v>379</v>
      </c>
      <c r="B34" s="93">
        <v>0</v>
      </c>
      <c r="C34" s="93">
        <v>0</v>
      </c>
      <c r="D34" s="93">
        <v>0</v>
      </c>
      <c r="E34" s="93">
        <v>0</v>
      </c>
      <c r="F34" s="93">
        <v>0</v>
      </c>
      <c r="G34" s="93">
        <v>0</v>
      </c>
    </row>
    <row r="35" spans="1:7" s="16" customFormat="1" ht="30">
      <c r="A35" s="192" t="s">
        <v>380</v>
      </c>
      <c r="B35" s="93">
        <v>0</v>
      </c>
      <c r="C35" s="93">
        <v>0</v>
      </c>
      <c r="D35" s="93">
        <v>0</v>
      </c>
      <c r="E35" s="93">
        <v>0</v>
      </c>
      <c r="F35" s="93">
        <v>0</v>
      </c>
      <c r="G35" s="93">
        <v>0</v>
      </c>
    </row>
    <row r="36" spans="1:7" s="16" customFormat="1">
      <c r="A36" s="193" t="s">
        <v>381</v>
      </c>
      <c r="B36" s="97">
        <f>SUM(B37:B41)</f>
        <v>0</v>
      </c>
      <c r="C36" s="97">
        <f t="shared" ref="C36:G36" si="2">SUM(C37:C41)</f>
        <v>0</v>
      </c>
      <c r="D36" s="97">
        <f t="shared" si="2"/>
        <v>0</v>
      </c>
      <c r="E36" s="97">
        <f t="shared" si="2"/>
        <v>0</v>
      </c>
      <c r="F36" s="97">
        <f t="shared" si="2"/>
        <v>0</v>
      </c>
      <c r="G36" s="97">
        <f t="shared" si="2"/>
        <v>0</v>
      </c>
    </row>
    <row r="37" spans="1:7" s="16" customFormat="1">
      <c r="A37" s="191" t="s">
        <v>382</v>
      </c>
      <c r="B37" s="93">
        <v>0</v>
      </c>
      <c r="C37" s="93">
        <v>0</v>
      </c>
      <c r="D37" s="93">
        <v>0</v>
      </c>
      <c r="E37" s="93">
        <v>0</v>
      </c>
      <c r="F37" s="93">
        <v>0</v>
      </c>
      <c r="G37" s="93">
        <v>0</v>
      </c>
    </row>
    <row r="38" spans="1:7" s="16" customFormat="1">
      <c r="A38" s="191" t="s">
        <v>383</v>
      </c>
      <c r="B38" s="93">
        <v>0</v>
      </c>
      <c r="C38" s="93">
        <v>0</v>
      </c>
      <c r="D38" s="93">
        <v>0</v>
      </c>
      <c r="E38" s="93">
        <v>0</v>
      </c>
      <c r="F38" s="93">
        <v>0</v>
      </c>
      <c r="G38" s="93">
        <v>0</v>
      </c>
    </row>
    <row r="39" spans="1:7" s="16" customFormat="1">
      <c r="A39" s="191" t="s">
        <v>384</v>
      </c>
      <c r="B39" s="93">
        <v>0</v>
      </c>
      <c r="C39" s="93">
        <v>0</v>
      </c>
      <c r="D39" s="93">
        <v>0</v>
      </c>
      <c r="E39" s="93">
        <v>0</v>
      </c>
      <c r="F39" s="93">
        <v>0</v>
      </c>
      <c r="G39" s="93">
        <v>0</v>
      </c>
    </row>
    <row r="40" spans="1:7" s="16" customFormat="1">
      <c r="A40" s="191" t="s">
        <v>385</v>
      </c>
      <c r="B40" s="93">
        <v>0</v>
      </c>
      <c r="C40" s="93">
        <v>0</v>
      </c>
      <c r="D40" s="93">
        <v>0</v>
      </c>
      <c r="E40" s="93">
        <v>0</v>
      </c>
      <c r="F40" s="93">
        <v>0</v>
      </c>
      <c r="G40" s="93">
        <v>0</v>
      </c>
    </row>
    <row r="41" spans="1:7" s="16" customFormat="1">
      <c r="A41" s="191" t="s">
        <v>386</v>
      </c>
      <c r="B41" s="93">
        <v>0</v>
      </c>
      <c r="C41" s="93">
        <v>0</v>
      </c>
      <c r="D41" s="93">
        <v>0</v>
      </c>
      <c r="E41" s="93">
        <v>0</v>
      </c>
      <c r="F41" s="93">
        <v>0</v>
      </c>
      <c r="G41" s="93">
        <v>0</v>
      </c>
    </row>
    <row r="42" spans="1:7" s="16" customFormat="1">
      <c r="A42" s="188" t="s">
        <v>387</v>
      </c>
      <c r="B42" s="97">
        <v>0</v>
      </c>
      <c r="C42" s="97">
        <v>0</v>
      </c>
      <c r="D42" s="97">
        <v>0</v>
      </c>
      <c r="E42" s="97">
        <v>0</v>
      </c>
      <c r="F42" s="97">
        <v>0</v>
      </c>
      <c r="G42" s="97">
        <f>+E42-F42</f>
        <v>0</v>
      </c>
    </row>
    <row r="43" spans="1:7" s="16" customFormat="1">
      <c r="A43" s="188" t="s">
        <v>300</v>
      </c>
      <c r="B43" s="97">
        <f>SUM(B44)</f>
        <v>0</v>
      </c>
      <c r="C43" s="97">
        <f t="shared" ref="C43:G43" si="3">SUM(C44)</f>
        <v>0</v>
      </c>
      <c r="D43" s="97">
        <f t="shared" si="3"/>
        <v>0</v>
      </c>
      <c r="E43" s="97">
        <f t="shared" si="3"/>
        <v>0</v>
      </c>
      <c r="F43" s="97">
        <f t="shared" si="3"/>
        <v>0</v>
      </c>
      <c r="G43" s="97">
        <f t="shared" si="3"/>
        <v>0</v>
      </c>
    </row>
    <row r="44" spans="1:7" s="16" customFormat="1">
      <c r="A44" s="194" t="s">
        <v>388</v>
      </c>
      <c r="B44" s="93">
        <v>0</v>
      </c>
      <c r="C44" s="93">
        <v>0</v>
      </c>
      <c r="D44" s="93">
        <v>0</v>
      </c>
      <c r="E44" s="93">
        <v>0</v>
      </c>
      <c r="F44" s="93">
        <v>0</v>
      </c>
      <c r="G44" s="93">
        <v>0</v>
      </c>
    </row>
    <row r="45" spans="1:7" s="16" customFormat="1">
      <c r="A45" s="188" t="s">
        <v>389</v>
      </c>
      <c r="B45" s="97">
        <f>SUM(B46:B47)</f>
        <v>0</v>
      </c>
      <c r="C45" s="97">
        <f t="shared" ref="C45:G45" si="4">SUM(C46:C47)</f>
        <v>0</v>
      </c>
      <c r="D45" s="97">
        <f t="shared" si="4"/>
        <v>0</v>
      </c>
      <c r="E45" s="97">
        <f t="shared" si="4"/>
        <v>0</v>
      </c>
      <c r="F45" s="97">
        <f t="shared" si="4"/>
        <v>0</v>
      </c>
      <c r="G45" s="97">
        <f t="shared" si="4"/>
        <v>0</v>
      </c>
    </row>
    <row r="46" spans="1:7" s="16" customFormat="1">
      <c r="A46" s="191" t="s">
        <v>390</v>
      </c>
      <c r="B46" s="93">
        <v>0</v>
      </c>
      <c r="C46" s="93">
        <v>0</v>
      </c>
      <c r="D46" s="93">
        <v>0</v>
      </c>
      <c r="E46" s="93">
        <v>0</v>
      </c>
      <c r="F46" s="93">
        <v>0</v>
      </c>
      <c r="G46" s="93">
        <v>0</v>
      </c>
    </row>
    <row r="47" spans="1:7" s="16" customFormat="1">
      <c r="A47" s="191" t="s">
        <v>389</v>
      </c>
      <c r="B47" s="93">
        <v>0</v>
      </c>
      <c r="C47" s="93">
        <v>0</v>
      </c>
      <c r="D47" s="93">
        <v>0</v>
      </c>
      <c r="E47" s="93">
        <v>0</v>
      </c>
      <c r="F47" s="93">
        <v>0</v>
      </c>
      <c r="G47" s="93">
        <v>0</v>
      </c>
    </row>
    <row r="48" spans="1:7" s="16" customFormat="1">
      <c r="A48" s="195" t="s">
        <v>391</v>
      </c>
      <c r="B48" s="97">
        <f>B17+B18+B19+B20+B21+B22+B23+B24+B36+B42+B44+B43+B45</f>
        <v>5114428</v>
      </c>
      <c r="C48" s="97">
        <f t="shared" ref="C48:F48" si="5">C17+C18+C19+C20+C21+C22+C23+C24+C36+C42+C44+C43+C45</f>
        <v>0</v>
      </c>
      <c r="D48" s="97">
        <f t="shared" si="5"/>
        <v>5114428</v>
      </c>
      <c r="E48" s="97">
        <f t="shared" si="5"/>
        <v>916374.27</v>
      </c>
      <c r="F48" s="97">
        <f t="shared" si="5"/>
        <v>916374.27</v>
      </c>
      <c r="G48" s="97">
        <f>G17+G18+G19+G20+G21+G22+G23+G24+G36+G42+G44+G43+G45</f>
        <v>-4198053.7300000004</v>
      </c>
    </row>
    <row r="49" spans="1:7" s="16" customFormat="1">
      <c r="A49" s="196" t="s">
        <v>27</v>
      </c>
      <c r="B49" s="93"/>
      <c r="C49" s="93"/>
      <c r="D49" s="93"/>
      <c r="E49" s="93"/>
      <c r="F49" s="93"/>
      <c r="G49" s="93"/>
    </row>
    <row r="50" spans="1:7" s="16" customFormat="1">
      <c r="A50" s="123"/>
      <c r="B50" s="93"/>
      <c r="C50" s="93"/>
      <c r="D50" s="93"/>
      <c r="E50" s="93"/>
      <c r="F50" s="93"/>
      <c r="G50" s="93"/>
    </row>
    <row r="51" spans="1:7" s="16" customFormat="1">
      <c r="A51" s="196" t="s">
        <v>28</v>
      </c>
      <c r="B51" s="93"/>
      <c r="C51" s="93"/>
      <c r="D51" s="93"/>
      <c r="E51" s="93"/>
      <c r="F51" s="93"/>
      <c r="G51" s="93"/>
    </row>
    <row r="52" spans="1:7" s="16" customFormat="1">
      <c r="A52" s="188" t="s">
        <v>392</v>
      </c>
      <c r="B52" s="97">
        <f>SUM(B53:B60)</f>
        <v>0</v>
      </c>
      <c r="C52" s="97">
        <f t="shared" ref="C52:G52" si="6">SUM(C53:C60)</f>
        <v>0</v>
      </c>
      <c r="D52" s="97">
        <f t="shared" si="6"/>
        <v>0</v>
      </c>
      <c r="E52" s="97">
        <f t="shared" si="6"/>
        <v>0</v>
      </c>
      <c r="F52" s="97">
        <f t="shared" si="6"/>
        <v>0</v>
      </c>
      <c r="G52" s="97">
        <f t="shared" si="6"/>
        <v>0</v>
      </c>
    </row>
    <row r="53" spans="1:7" s="16" customFormat="1" ht="30">
      <c r="A53" s="192" t="s">
        <v>393</v>
      </c>
      <c r="B53" s="93">
        <v>0</v>
      </c>
      <c r="C53" s="93">
        <v>0</v>
      </c>
      <c r="D53" s="93">
        <v>0</v>
      </c>
      <c r="E53" s="93">
        <v>0</v>
      </c>
      <c r="F53" s="93">
        <v>0</v>
      </c>
      <c r="G53" s="93">
        <v>0</v>
      </c>
    </row>
    <row r="54" spans="1:7" s="16" customFormat="1">
      <c r="A54" s="191" t="s">
        <v>394</v>
      </c>
      <c r="B54" s="93">
        <v>0</v>
      </c>
      <c r="C54" s="93">
        <v>0</v>
      </c>
      <c r="D54" s="93">
        <v>0</v>
      </c>
      <c r="E54" s="93">
        <v>0</v>
      </c>
      <c r="F54" s="93">
        <v>0</v>
      </c>
      <c r="G54" s="93">
        <v>0</v>
      </c>
    </row>
    <row r="55" spans="1:7" s="16" customFormat="1">
      <c r="A55" s="191" t="s">
        <v>395</v>
      </c>
      <c r="B55" s="93">
        <v>0</v>
      </c>
      <c r="C55" s="93">
        <v>0</v>
      </c>
      <c r="D55" s="93">
        <v>0</v>
      </c>
      <c r="E55" s="93">
        <v>0</v>
      </c>
      <c r="F55" s="93">
        <v>0</v>
      </c>
      <c r="G55" s="93">
        <v>0</v>
      </c>
    </row>
    <row r="56" spans="1:7" s="16" customFormat="1" ht="45">
      <c r="A56" s="192" t="s">
        <v>396</v>
      </c>
      <c r="B56" s="93">
        <v>0</v>
      </c>
      <c r="C56" s="93">
        <v>0</v>
      </c>
      <c r="D56" s="93">
        <v>0</v>
      </c>
      <c r="E56" s="93">
        <v>0</v>
      </c>
      <c r="F56" s="93">
        <v>0</v>
      </c>
      <c r="G56" s="93">
        <v>0</v>
      </c>
    </row>
    <row r="57" spans="1:7" s="16" customFormat="1">
      <c r="A57" s="191" t="s">
        <v>398</v>
      </c>
      <c r="B57" s="93">
        <v>0</v>
      </c>
      <c r="C57" s="93">
        <v>0</v>
      </c>
      <c r="D57" s="93">
        <v>0</v>
      </c>
      <c r="E57" s="93">
        <v>0</v>
      </c>
      <c r="F57" s="93">
        <v>0</v>
      </c>
      <c r="G57" s="93">
        <v>0</v>
      </c>
    </row>
    <row r="58" spans="1:7" s="16" customFormat="1" ht="30">
      <c r="A58" s="192" t="s">
        <v>397</v>
      </c>
      <c r="B58" s="93">
        <v>0</v>
      </c>
      <c r="C58" s="93">
        <v>0</v>
      </c>
      <c r="D58" s="93">
        <v>0</v>
      </c>
      <c r="E58" s="93">
        <v>0</v>
      </c>
      <c r="F58" s="93">
        <v>0</v>
      </c>
      <c r="G58" s="93">
        <v>0</v>
      </c>
    </row>
    <row r="59" spans="1:7" s="16" customFormat="1" ht="30">
      <c r="A59" s="192" t="s">
        <v>399</v>
      </c>
      <c r="B59" s="93">
        <v>0</v>
      </c>
      <c r="C59" s="93">
        <v>0</v>
      </c>
      <c r="D59" s="93">
        <v>0</v>
      </c>
      <c r="E59" s="93">
        <v>0</v>
      </c>
      <c r="F59" s="93">
        <v>0</v>
      </c>
      <c r="G59" s="93">
        <v>0</v>
      </c>
    </row>
    <row r="60" spans="1:7" s="16" customFormat="1" ht="30">
      <c r="A60" s="192" t="s">
        <v>400</v>
      </c>
      <c r="B60" s="93">
        <v>0</v>
      </c>
      <c r="C60" s="93">
        <v>0</v>
      </c>
      <c r="D60" s="93">
        <v>0</v>
      </c>
      <c r="E60" s="93">
        <v>0</v>
      </c>
      <c r="F60" s="93">
        <v>0</v>
      </c>
      <c r="G60" s="93">
        <v>0</v>
      </c>
    </row>
    <row r="61" spans="1:7" s="16" customFormat="1">
      <c r="A61" s="188" t="s">
        <v>401</v>
      </c>
      <c r="B61" s="97">
        <f>SUM(B62:B65)</f>
        <v>0</v>
      </c>
      <c r="C61" s="97">
        <f t="shared" ref="C61:G61" si="7">SUM(C62:C65)</f>
        <v>0</v>
      </c>
      <c r="D61" s="97">
        <f t="shared" si="7"/>
        <v>0</v>
      </c>
      <c r="E61" s="97">
        <f t="shared" si="7"/>
        <v>0</v>
      </c>
      <c r="F61" s="97">
        <f t="shared" si="7"/>
        <v>0</v>
      </c>
      <c r="G61" s="97">
        <f t="shared" si="7"/>
        <v>0</v>
      </c>
    </row>
    <row r="62" spans="1:7" s="16" customFormat="1">
      <c r="A62" s="191" t="s">
        <v>402</v>
      </c>
      <c r="B62" s="93">
        <v>0</v>
      </c>
      <c r="C62" s="93">
        <v>0</v>
      </c>
      <c r="D62" s="93">
        <v>0</v>
      </c>
      <c r="E62" s="93">
        <v>0</v>
      </c>
      <c r="F62" s="93">
        <v>0</v>
      </c>
      <c r="G62" s="93">
        <v>0</v>
      </c>
    </row>
    <row r="63" spans="1:7" s="16" customFormat="1">
      <c r="A63" s="191" t="s">
        <v>403</v>
      </c>
      <c r="B63" s="93">
        <v>0</v>
      </c>
      <c r="C63" s="93">
        <v>0</v>
      </c>
      <c r="D63" s="93">
        <v>0</v>
      </c>
      <c r="E63" s="93">
        <v>0</v>
      </c>
      <c r="F63" s="93">
        <v>0</v>
      </c>
      <c r="G63" s="93">
        <v>0</v>
      </c>
    </row>
    <row r="64" spans="1:7" s="16" customFormat="1">
      <c r="A64" s="191" t="s">
        <v>404</v>
      </c>
      <c r="B64" s="93">
        <v>0</v>
      </c>
      <c r="C64" s="93">
        <v>0</v>
      </c>
      <c r="D64" s="93">
        <v>0</v>
      </c>
      <c r="E64" s="93">
        <v>0</v>
      </c>
      <c r="F64" s="93">
        <v>0</v>
      </c>
      <c r="G64" s="93">
        <v>0</v>
      </c>
    </row>
    <row r="65" spans="1:7" s="16" customFormat="1">
      <c r="A65" s="191" t="s">
        <v>388</v>
      </c>
      <c r="B65" s="93">
        <v>0</v>
      </c>
      <c r="C65" s="93">
        <v>0</v>
      </c>
      <c r="D65" s="93">
        <v>0</v>
      </c>
      <c r="E65" s="93">
        <v>0</v>
      </c>
      <c r="F65" s="93">
        <v>0</v>
      </c>
      <c r="G65" s="93">
        <v>0</v>
      </c>
    </row>
    <row r="66" spans="1:7" s="16" customFormat="1">
      <c r="A66" s="188" t="s">
        <v>405</v>
      </c>
      <c r="B66" s="97">
        <f>SUM(B67:B68)</f>
        <v>0</v>
      </c>
      <c r="C66" s="97">
        <f t="shared" ref="C66:G66" si="8">SUM(C67:C68)</f>
        <v>0</v>
      </c>
      <c r="D66" s="97">
        <f t="shared" si="8"/>
        <v>0</v>
      </c>
      <c r="E66" s="97">
        <f t="shared" si="8"/>
        <v>0</v>
      </c>
      <c r="F66" s="97">
        <f t="shared" si="8"/>
        <v>0</v>
      </c>
      <c r="G66" s="97">
        <f t="shared" si="8"/>
        <v>0</v>
      </c>
    </row>
    <row r="67" spans="1:7" s="16" customFormat="1" ht="30">
      <c r="A67" s="192" t="s">
        <v>406</v>
      </c>
      <c r="B67" s="93">
        <v>0</v>
      </c>
      <c r="C67" s="93">
        <v>0</v>
      </c>
      <c r="D67" s="93">
        <v>0</v>
      </c>
      <c r="E67" s="93">
        <v>0</v>
      </c>
      <c r="F67" s="93">
        <v>0</v>
      </c>
      <c r="G67" s="93">
        <v>0</v>
      </c>
    </row>
    <row r="68" spans="1:7" s="16" customFormat="1">
      <c r="A68" s="191" t="s">
        <v>407</v>
      </c>
      <c r="B68" s="93">
        <v>0</v>
      </c>
      <c r="C68" s="93">
        <v>0</v>
      </c>
      <c r="D68" s="93">
        <v>0</v>
      </c>
      <c r="E68" s="93">
        <v>0</v>
      </c>
      <c r="F68" s="93">
        <v>0</v>
      </c>
      <c r="G68" s="93">
        <v>0</v>
      </c>
    </row>
    <row r="69" spans="1:7" s="16" customFormat="1" ht="30">
      <c r="A69" s="197" t="s">
        <v>408</v>
      </c>
      <c r="B69" s="198">
        <v>51271328</v>
      </c>
      <c r="C69" s="199">
        <v>0</v>
      </c>
      <c r="D69" s="198">
        <v>51271328</v>
      </c>
      <c r="E69" s="198">
        <v>12808724</v>
      </c>
      <c r="F69" s="198">
        <v>12808724</v>
      </c>
      <c r="G69" s="198">
        <v>0</v>
      </c>
    </row>
    <row r="70" spans="1:7" s="16" customFormat="1">
      <c r="A70" s="194" t="s">
        <v>409</v>
      </c>
      <c r="B70" s="93">
        <v>0</v>
      </c>
      <c r="C70" s="93">
        <v>0</v>
      </c>
      <c r="D70" s="93">
        <v>0</v>
      </c>
      <c r="E70" s="93">
        <v>0</v>
      </c>
      <c r="F70" s="93">
        <v>0</v>
      </c>
      <c r="G70" s="93">
        <v>0</v>
      </c>
    </row>
    <row r="71" spans="1:7" s="16" customFormat="1">
      <c r="A71" s="123"/>
      <c r="B71" s="200"/>
      <c r="C71" s="200"/>
      <c r="D71" s="200"/>
      <c r="E71" s="200"/>
      <c r="F71" s="200"/>
      <c r="G71" s="200"/>
    </row>
    <row r="72" spans="1:7" s="16" customFormat="1">
      <c r="A72" s="201" t="s">
        <v>410</v>
      </c>
      <c r="B72" s="202">
        <f>B52+B61+B66+B69+B70</f>
        <v>51271328</v>
      </c>
      <c r="C72" s="202">
        <f t="shared" ref="C72:G72" si="9">C52+C61+C66+C69+C70</f>
        <v>0</v>
      </c>
      <c r="D72" s="202">
        <f t="shared" si="9"/>
        <v>51271328</v>
      </c>
      <c r="E72" s="202">
        <f t="shared" si="9"/>
        <v>12808724</v>
      </c>
      <c r="F72" s="202">
        <f t="shared" si="9"/>
        <v>12808724</v>
      </c>
      <c r="G72" s="202">
        <f t="shared" si="9"/>
        <v>0</v>
      </c>
    </row>
    <row r="73" spans="1:7" s="16" customFormat="1">
      <c r="A73" s="123"/>
      <c r="B73" s="93"/>
      <c r="C73" s="93"/>
      <c r="D73" s="93"/>
      <c r="E73" s="93"/>
      <c r="F73" s="93"/>
      <c r="G73" s="93"/>
    </row>
    <row r="74" spans="1:7" s="16" customFormat="1">
      <c r="A74" s="203" t="s">
        <v>411</v>
      </c>
      <c r="B74" s="97">
        <f>B75</f>
        <v>0</v>
      </c>
      <c r="C74" s="97">
        <f t="shared" ref="C74:G74" si="10">C75</f>
        <v>0</v>
      </c>
      <c r="D74" s="97">
        <f t="shared" si="10"/>
        <v>0</v>
      </c>
      <c r="E74" s="97">
        <f t="shared" si="10"/>
        <v>0</v>
      </c>
      <c r="F74" s="97">
        <f t="shared" si="10"/>
        <v>0</v>
      </c>
      <c r="G74" s="97">
        <f t="shared" si="10"/>
        <v>0</v>
      </c>
    </row>
    <row r="75" spans="1:7" s="16" customFormat="1">
      <c r="A75" s="196" t="s">
        <v>412</v>
      </c>
      <c r="B75" s="93"/>
      <c r="C75" s="93"/>
      <c r="D75" s="93"/>
      <c r="E75" s="93"/>
      <c r="F75" s="93"/>
      <c r="G75" s="93"/>
    </row>
    <row r="76" spans="1:7" s="16" customFormat="1">
      <c r="A76" s="123"/>
      <c r="B76" s="93"/>
      <c r="C76" s="93"/>
      <c r="D76" s="93"/>
      <c r="E76" s="93"/>
      <c r="F76" s="93"/>
      <c r="G76" s="93"/>
    </row>
    <row r="77" spans="1:7" s="16" customFormat="1">
      <c r="A77" s="195" t="s">
        <v>413</v>
      </c>
      <c r="B77" s="204">
        <f>B48+B72+B74</f>
        <v>56385756</v>
      </c>
      <c r="C77" s="204">
        <f t="shared" ref="C77:F77" si="11">C48+C72+C74</f>
        <v>0</v>
      </c>
      <c r="D77" s="204">
        <f t="shared" si="11"/>
        <v>56385756</v>
      </c>
      <c r="E77" s="204">
        <f t="shared" si="11"/>
        <v>13725098.27</v>
      </c>
      <c r="F77" s="204">
        <f t="shared" si="11"/>
        <v>13725098.27</v>
      </c>
      <c r="G77" s="204">
        <f>G48+G72+G74</f>
        <v>-4198053.7300000004</v>
      </c>
    </row>
    <row r="78" spans="1:7" s="16" customFormat="1">
      <c r="A78" s="123"/>
      <c r="B78" s="93"/>
      <c r="C78" s="93"/>
      <c r="D78" s="93"/>
      <c r="E78" s="93"/>
      <c r="F78" s="93"/>
      <c r="G78" s="93"/>
    </row>
    <row r="79" spans="1:7" s="16" customFormat="1">
      <c r="A79" s="194" t="s">
        <v>29</v>
      </c>
      <c r="B79" s="93"/>
      <c r="C79" s="93"/>
      <c r="D79" s="93"/>
      <c r="E79" s="93"/>
      <c r="F79" s="93"/>
      <c r="G79" s="93"/>
    </row>
    <row r="80" spans="1:7" s="16" customFormat="1" ht="30">
      <c r="A80" s="197" t="s">
        <v>30</v>
      </c>
      <c r="B80" s="93">
        <v>0</v>
      </c>
      <c r="C80" s="93">
        <v>0</v>
      </c>
      <c r="D80" s="93">
        <v>0</v>
      </c>
      <c r="E80" s="93">
        <v>0</v>
      </c>
      <c r="F80" s="93">
        <v>0</v>
      </c>
      <c r="G80" s="93">
        <v>0</v>
      </c>
    </row>
    <row r="81" spans="1:7" s="16" customFormat="1" ht="30">
      <c r="A81" s="197" t="s">
        <v>31</v>
      </c>
      <c r="B81" s="93">
        <v>0</v>
      </c>
      <c r="C81" s="93">
        <v>0</v>
      </c>
      <c r="D81" s="93">
        <v>0</v>
      </c>
      <c r="E81" s="93">
        <v>0</v>
      </c>
      <c r="F81" s="93">
        <v>0</v>
      </c>
      <c r="G81" s="93">
        <v>0</v>
      </c>
    </row>
    <row r="82" spans="1:7" s="16" customFormat="1">
      <c r="A82" s="188" t="s">
        <v>32</v>
      </c>
      <c r="B82" s="97">
        <f>B80+B81</f>
        <v>0</v>
      </c>
      <c r="C82" s="97">
        <f t="shared" ref="C82:G82" si="12">C80+C81</f>
        <v>0</v>
      </c>
      <c r="D82" s="97">
        <f t="shared" si="12"/>
        <v>0</v>
      </c>
      <c r="E82" s="97">
        <f t="shared" si="12"/>
        <v>0</v>
      </c>
      <c r="F82" s="97">
        <f t="shared" si="12"/>
        <v>0</v>
      </c>
      <c r="G82" s="97">
        <f t="shared" si="12"/>
        <v>0</v>
      </c>
    </row>
    <row r="83" spans="1:7" s="16" customFormat="1"/>
    <row r="84" spans="1:7" s="16" customFormat="1">
      <c r="A84" s="205" t="s">
        <v>235</v>
      </c>
      <c r="B84" s="205"/>
      <c r="C84" s="205"/>
      <c r="D84" s="205"/>
      <c r="E84" s="205"/>
      <c r="F84" s="205"/>
      <c r="G84" s="205"/>
    </row>
    <row r="85" spans="1:7" s="16" customFormat="1">
      <c r="A85" s="170"/>
    </row>
    <row r="86" spans="1:7" s="16" customFormat="1"/>
    <row r="87" spans="1:7" s="16" customFormat="1"/>
    <row r="88" spans="1:7" s="16" customFormat="1"/>
    <row r="89" spans="1:7" s="16" customFormat="1"/>
    <row r="90" spans="1:7" s="16" customFormat="1"/>
    <row r="91" spans="1:7" s="16" customFormat="1"/>
    <row r="92" spans="1:7" s="16" customFormat="1"/>
    <row r="93" spans="1:7" s="16" customFormat="1"/>
    <row r="94" spans="1:7" s="16" customFormat="1"/>
    <row r="95" spans="1:7" s="16" customFormat="1">
      <c r="A95" s="81"/>
    </row>
    <row r="96" spans="1:7" s="16" customFormat="1"/>
    <row r="97" spans="1:7">
      <c r="A97" s="16"/>
      <c r="B97" s="16"/>
      <c r="C97" s="16"/>
      <c r="D97" s="16"/>
      <c r="E97" s="16"/>
      <c r="F97" s="16"/>
      <c r="G97" s="16"/>
    </row>
    <row r="98" spans="1:7">
      <c r="A98" s="16"/>
      <c r="B98" s="16"/>
      <c r="C98" s="16"/>
      <c r="D98" s="16"/>
      <c r="E98" s="16"/>
      <c r="F98" s="16"/>
      <c r="G98" s="16"/>
    </row>
    <row r="99" spans="1:7">
      <c r="A99" s="16"/>
      <c r="B99" s="16"/>
      <c r="C99" s="16"/>
      <c r="D99" s="16"/>
      <c r="E99" s="16"/>
      <c r="F99" s="16"/>
      <c r="G99" s="16"/>
    </row>
    <row r="100" spans="1:7">
      <c r="A100" s="16"/>
      <c r="B100" s="16"/>
      <c r="C100" s="16"/>
      <c r="D100" s="16"/>
      <c r="E100" s="16"/>
      <c r="F100" s="16"/>
      <c r="G100" s="16"/>
    </row>
    <row r="101" spans="1:7">
      <c r="A101" s="16"/>
      <c r="B101" s="16"/>
      <c r="C101" s="16"/>
      <c r="D101" s="16"/>
      <c r="E101" s="16"/>
      <c r="F101" s="16"/>
      <c r="G101" s="16"/>
    </row>
    <row r="102" spans="1:7">
      <c r="A102" s="16"/>
      <c r="B102" s="16"/>
      <c r="C102" s="16"/>
      <c r="D102" s="16"/>
      <c r="E102" s="16"/>
      <c r="F102" s="16"/>
      <c r="G102" s="16"/>
    </row>
  </sheetData>
  <sheetProtection algorithmName="SHA-512" hashValue="cLmYjtQtY5tDeKPaXhKbzTZQEhwn4b6Dcma+IfxUZ6rUOkfoImdpJmHnMkk8RHyZW9y06HxZ6duiseLlZIENmQ==" saltValue="tI2JlPq9zNcwmzpaqr+qPA==" spinCount="100000" sheet="1" objects="1" scenarios="1"/>
  <mergeCells count="5">
    <mergeCell ref="A10:G13"/>
    <mergeCell ref="A14:A15"/>
    <mergeCell ref="B14:F14"/>
    <mergeCell ref="G14:G15"/>
    <mergeCell ref="A84:G84"/>
  </mergeCells>
  <phoneticPr fontId="57" type="noConversion"/>
  <printOptions horizontalCentered="1"/>
  <pageMargins left="0.31496062992125984" right="0.31496062992125984" top="0.15748031496062992" bottom="0.15748031496062992" header="0.31496062992125984" footer="0.31496062992125984"/>
  <pageSetup scale="4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462"/>
  <sheetViews>
    <sheetView zoomScale="85" zoomScaleNormal="85" zoomScaleSheetLayoutView="55" zoomScalePageLayoutView="25" workbookViewId="0">
      <selection activeCell="B22" sqref="B22"/>
    </sheetView>
  </sheetViews>
  <sheetFormatPr baseColWidth="10" defaultRowHeight="15"/>
  <cols>
    <col min="1" max="1" width="83.42578125" style="33" customWidth="1"/>
    <col min="2" max="2" width="21.7109375" style="33" customWidth="1"/>
    <col min="3" max="3" width="19.42578125" style="33" customWidth="1"/>
    <col min="4" max="6" width="18.85546875" style="33" bestFit="1" customWidth="1"/>
    <col min="7" max="7" width="18.85546875" style="33" customWidth="1"/>
    <col min="8" max="8" width="12.7109375" style="33" bestFit="1" customWidth="1"/>
    <col min="9" max="9" width="20" style="33" customWidth="1"/>
    <col min="10" max="16384" width="11.42578125" style="33"/>
  </cols>
  <sheetData>
    <row r="1" spans="1:137" s="4" customFormat="1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</row>
    <row r="2" spans="1:137" s="4" customFormat="1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</row>
    <row r="3" spans="1:137" s="4" customFormat="1">
      <c r="A3" s="1"/>
      <c r="B3" s="1"/>
      <c r="C3" s="1"/>
      <c r="D3" s="1"/>
      <c r="E3" s="1"/>
      <c r="F3" s="1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</row>
    <row r="4" spans="1:137" s="4" customFormat="1">
      <c r="A4" s="1"/>
      <c r="B4" s="1"/>
      <c r="C4" s="1"/>
      <c r="D4" s="1"/>
      <c r="E4" s="1"/>
      <c r="F4" s="1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</row>
    <row r="5" spans="1:137" s="4" customFormat="1">
      <c r="A5" s="1"/>
      <c r="B5" s="1"/>
      <c r="C5" s="1"/>
      <c r="D5" s="1"/>
      <c r="E5" s="1"/>
      <c r="F5" s="1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</row>
    <row r="6" spans="1:137" s="4" customFormat="1">
      <c r="A6" s="1"/>
      <c r="B6" s="1"/>
      <c r="C6" s="1"/>
      <c r="D6" s="1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</row>
    <row r="7" spans="1:137" s="4" customFormat="1" ht="18.75">
      <c r="A7" s="3" t="s">
        <v>417</v>
      </c>
      <c r="B7" s="1"/>
      <c r="C7" s="1"/>
      <c r="D7" s="1"/>
      <c r="E7" s="1"/>
      <c r="F7" s="1"/>
      <c r="G7" s="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</row>
    <row r="8" spans="1:137" s="4" customFormat="1" ht="18.75">
      <c r="A8" s="3" t="s">
        <v>416</v>
      </c>
      <c r="B8" s="3"/>
      <c r="C8" s="3"/>
      <c r="D8" s="3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</row>
    <row r="9" spans="1:137" s="4" customFormat="1" ht="3.75" customHeight="1">
      <c r="A9" s="6"/>
      <c r="B9" s="7"/>
      <c r="C9" s="7"/>
      <c r="D9" s="7"/>
      <c r="E9" s="7"/>
      <c r="F9" s="7"/>
      <c r="G9" s="8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</row>
    <row r="10" spans="1:137" ht="15" customHeight="1">
      <c r="A10" s="206" t="s">
        <v>425</v>
      </c>
      <c r="B10" s="207"/>
      <c r="C10" s="207"/>
      <c r="D10" s="207"/>
      <c r="E10" s="207"/>
      <c r="F10" s="207"/>
      <c r="G10" s="208"/>
      <c r="H10" s="81"/>
      <c r="I10" s="81"/>
      <c r="J10" s="81"/>
      <c r="K10" s="81"/>
      <c r="L10" s="81"/>
      <c r="M10" s="81"/>
    </row>
    <row r="11" spans="1:137">
      <c r="A11" s="209"/>
      <c r="B11" s="210"/>
      <c r="C11" s="210"/>
      <c r="D11" s="210"/>
      <c r="E11" s="210"/>
      <c r="F11" s="210"/>
      <c r="G11" s="211"/>
      <c r="H11" s="81"/>
      <c r="I11" s="81"/>
      <c r="J11" s="81"/>
      <c r="K11" s="81"/>
      <c r="L11" s="81"/>
      <c r="M11" s="81"/>
    </row>
    <row r="12" spans="1:137">
      <c r="A12" s="209"/>
      <c r="B12" s="210"/>
      <c r="C12" s="210"/>
      <c r="D12" s="210"/>
      <c r="E12" s="210"/>
      <c r="F12" s="210"/>
      <c r="G12" s="211"/>
      <c r="H12" s="81"/>
      <c r="I12" s="81"/>
      <c r="J12" s="81"/>
      <c r="K12" s="81"/>
      <c r="L12" s="81"/>
      <c r="M12" s="81"/>
    </row>
    <row r="13" spans="1:137">
      <c r="A13" s="209"/>
      <c r="B13" s="210"/>
      <c r="C13" s="210"/>
      <c r="D13" s="210"/>
      <c r="E13" s="210"/>
      <c r="F13" s="210"/>
      <c r="G13" s="211"/>
      <c r="H13" s="81"/>
      <c r="I13" s="81"/>
      <c r="J13" s="81"/>
      <c r="K13" s="81"/>
      <c r="L13" s="81"/>
      <c r="M13" s="81"/>
    </row>
    <row r="14" spans="1:137" ht="11.25" customHeight="1">
      <c r="A14" s="212"/>
      <c r="B14" s="213"/>
      <c r="C14" s="213"/>
      <c r="D14" s="213"/>
      <c r="E14" s="213"/>
      <c r="F14" s="213"/>
      <c r="G14" s="214"/>
      <c r="H14" s="81"/>
      <c r="I14" s="81"/>
      <c r="J14" s="81"/>
      <c r="K14" s="81"/>
      <c r="L14" s="81"/>
      <c r="M14" s="81"/>
    </row>
    <row r="15" spans="1:137">
      <c r="A15" s="180" t="s">
        <v>418</v>
      </c>
      <c r="B15" s="215" t="s">
        <v>33</v>
      </c>
      <c r="C15" s="215"/>
      <c r="D15" s="215"/>
      <c r="E15" s="215"/>
      <c r="F15" s="215"/>
      <c r="G15" s="216" t="s">
        <v>314</v>
      </c>
      <c r="H15" s="81"/>
      <c r="I15" s="81"/>
      <c r="J15" s="81"/>
      <c r="K15" s="81"/>
      <c r="L15" s="81"/>
      <c r="M15" s="81"/>
    </row>
    <row r="16" spans="1:137" ht="39.75" customHeight="1">
      <c r="A16" s="184"/>
      <c r="B16" s="119" t="s">
        <v>313</v>
      </c>
      <c r="C16" s="119" t="s">
        <v>22</v>
      </c>
      <c r="D16" s="185" t="s">
        <v>23</v>
      </c>
      <c r="E16" s="185" t="s">
        <v>24</v>
      </c>
      <c r="F16" s="185" t="s">
        <v>20</v>
      </c>
      <c r="G16" s="216"/>
      <c r="H16" s="81"/>
      <c r="I16" s="81"/>
      <c r="J16" s="81"/>
      <c r="K16" s="81"/>
      <c r="L16" s="81"/>
      <c r="M16" s="81"/>
    </row>
    <row r="17" spans="1:13" ht="18.75">
      <c r="A17" s="217" t="s">
        <v>236</v>
      </c>
      <c r="B17" s="218">
        <f>B18+B26+B36+B46+B56+B66+B79+B83+B70</f>
        <v>5114428</v>
      </c>
      <c r="C17" s="218">
        <f>C18+C26+C36+C46+C56+C66+C79+C83+C70</f>
        <v>-611275</v>
      </c>
      <c r="D17" s="218">
        <f t="shared" ref="D17:F17" si="0">D18+D26+D36+D46+D56+D66+D79+D83+D70</f>
        <v>5114427.9999999991</v>
      </c>
      <c r="E17" s="218">
        <f>E18+E26+E36+E46+E56+E66+E79+E83+E70</f>
        <v>692605.82000000007</v>
      </c>
      <c r="F17" s="218">
        <f t="shared" si="0"/>
        <v>617220.3600000001</v>
      </c>
      <c r="G17" s="218">
        <f t="shared" ref="G17" si="1">G18+G26+G36+G46+G56+G66+G79+G83+G70</f>
        <v>4421822.18</v>
      </c>
      <c r="H17" s="81"/>
      <c r="I17" s="81"/>
      <c r="J17" s="81"/>
      <c r="K17" s="81"/>
      <c r="L17" s="81"/>
      <c r="M17" s="81"/>
    </row>
    <row r="18" spans="1:13" ht="18.75">
      <c r="A18" s="219" t="s">
        <v>237</v>
      </c>
      <c r="B18" s="220">
        <f>SUM(B19:B25)</f>
        <v>0</v>
      </c>
      <c r="C18" s="220">
        <f t="shared" ref="C18:G18" si="2">SUM(C19:C25)</f>
        <v>0</v>
      </c>
      <c r="D18" s="220">
        <f t="shared" si="2"/>
        <v>0</v>
      </c>
      <c r="E18" s="220">
        <f t="shared" si="2"/>
        <v>0</v>
      </c>
      <c r="F18" s="220">
        <f t="shared" si="2"/>
        <v>0</v>
      </c>
      <c r="G18" s="220">
        <f t="shared" si="2"/>
        <v>0</v>
      </c>
      <c r="H18" s="81"/>
      <c r="I18" s="81"/>
      <c r="J18" s="81"/>
      <c r="K18" s="81"/>
      <c r="L18" s="81"/>
      <c r="M18" s="81"/>
    </row>
    <row r="19" spans="1:13" ht="18.75">
      <c r="A19" s="221" t="s">
        <v>238</v>
      </c>
      <c r="B19" s="222">
        <v>0</v>
      </c>
      <c r="C19" s="222">
        <v>0</v>
      </c>
      <c r="D19" s="222">
        <v>0</v>
      </c>
      <c r="E19" s="222">
        <v>0</v>
      </c>
      <c r="F19" s="222">
        <v>0</v>
      </c>
      <c r="G19" s="223">
        <f t="shared" ref="G19" si="3">D19-E19</f>
        <v>0</v>
      </c>
      <c r="H19" s="81"/>
      <c r="I19" s="81"/>
      <c r="J19" s="81"/>
      <c r="K19" s="81"/>
      <c r="L19" s="81"/>
      <c r="M19" s="81"/>
    </row>
    <row r="20" spans="1:13" ht="18.75">
      <c r="A20" s="221" t="s">
        <v>239</v>
      </c>
      <c r="B20" s="222">
        <v>0</v>
      </c>
      <c r="C20" s="222">
        <v>0</v>
      </c>
      <c r="D20" s="222">
        <v>0</v>
      </c>
      <c r="E20" s="222">
        <v>0</v>
      </c>
      <c r="F20" s="222">
        <v>0</v>
      </c>
      <c r="G20" s="223">
        <v>0</v>
      </c>
      <c r="H20" s="81"/>
      <c r="I20" s="81"/>
      <c r="J20" s="81"/>
      <c r="K20" s="81"/>
      <c r="L20" s="81"/>
      <c r="M20" s="81"/>
    </row>
    <row r="21" spans="1:13" ht="18.75">
      <c r="A21" s="221" t="s">
        <v>240</v>
      </c>
      <c r="B21" s="222">
        <v>0</v>
      </c>
      <c r="C21" s="222">
        <v>0</v>
      </c>
      <c r="D21" s="222">
        <v>0</v>
      </c>
      <c r="E21" s="222">
        <v>0</v>
      </c>
      <c r="F21" s="222">
        <v>0</v>
      </c>
      <c r="G21" s="223">
        <v>0</v>
      </c>
      <c r="H21" s="81"/>
      <c r="I21" s="81"/>
      <c r="J21" s="81"/>
      <c r="K21" s="81"/>
      <c r="L21" s="81"/>
      <c r="M21" s="81"/>
    </row>
    <row r="22" spans="1:13" ht="18.75">
      <c r="A22" s="221" t="s">
        <v>241</v>
      </c>
      <c r="B22" s="222">
        <v>0</v>
      </c>
      <c r="C22" s="222">
        <v>0</v>
      </c>
      <c r="D22" s="222">
        <v>0</v>
      </c>
      <c r="E22" s="222">
        <v>0</v>
      </c>
      <c r="F22" s="222">
        <v>0</v>
      </c>
      <c r="G22" s="223">
        <v>0</v>
      </c>
      <c r="H22" s="81"/>
      <c r="I22" s="81"/>
      <c r="J22" s="81"/>
      <c r="K22" s="81"/>
      <c r="L22" s="81"/>
      <c r="M22" s="81"/>
    </row>
    <row r="23" spans="1:13" ht="18.75">
      <c r="A23" s="221" t="s">
        <v>242</v>
      </c>
      <c r="B23" s="222">
        <v>0</v>
      </c>
      <c r="C23" s="222">
        <v>0</v>
      </c>
      <c r="D23" s="222">
        <v>0</v>
      </c>
      <c r="E23" s="222">
        <v>0</v>
      </c>
      <c r="F23" s="222">
        <v>0</v>
      </c>
      <c r="G23" s="223">
        <v>0</v>
      </c>
      <c r="H23" s="81"/>
      <c r="I23" s="81"/>
      <c r="J23" s="81"/>
      <c r="K23" s="81"/>
      <c r="L23" s="81"/>
      <c r="M23" s="81"/>
    </row>
    <row r="24" spans="1:13" ht="18.75">
      <c r="A24" s="221" t="s">
        <v>243</v>
      </c>
      <c r="B24" s="222">
        <v>0</v>
      </c>
      <c r="C24" s="222">
        <v>0</v>
      </c>
      <c r="D24" s="222">
        <v>0</v>
      </c>
      <c r="E24" s="222">
        <v>0</v>
      </c>
      <c r="F24" s="222">
        <v>0</v>
      </c>
      <c r="G24" s="223">
        <v>0</v>
      </c>
      <c r="H24" s="81"/>
      <c r="I24" s="81"/>
      <c r="J24" s="81"/>
      <c r="K24" s="81"/>
      <c r="L24" s="81"/>
      <c r="M24" s="81"/>
    </row>
    <row r="25" spans="1:13" ht="18.75">
      <c r="A25" s="221" t="s">
        <v>244</v>
      </c>
      <c r="B25" s="222">
        <v>0</v>
      </c>
      <c r="C25" s="222">
        <v>0</v>
      </c>
      <c r="D25" s="222">
        <v>0</v>
      </c>
      <c r="E25" s="222">
        <v>0</v>
      </c>
      <c r="F25" s="222">
        <v>0</v>
      </c>
      <c r="G25" s="223">
        <v>0</v>
      </c>
      <c r="H25" s="81"/>
      <c r="I25" s="81"/>
      <c r="J25" s="81"/>
      <c r="K25" s="81"/>
      <c r="L25" s="81"/>
      <c r="M25" s="81"/>
    </row>
    <row r="26" spans="1:13" ht="18.75">
      <c r="A26" s="219" t="s">
        <v>245</v>
      </c>
      <c r="B26" s="220">
        <f>SUM(B27:B35)</f>
        <v>524295</v>
      </c>
      <c r="C26" s="220">
        <f t="shared" ref="C26:G26" si="4">SUM(C27:C35)</f>
        <v>-17158.87</v>
      </c>
      <c r="D26" s="220">
        <f t="shared" si="4"/>
        <v>507136.13</v>
      </c>
      <c r="E26" s="220">
        <f t="shared" si="4"/>
        <v>35692.559999999998</v>
      </c>
      <c r="F26" s="220">
        <f t="shared" si="4"/>
        <v>35692.559999999998</v>
      </c>
      <c r="G26" s="220">
        <f t="shared" si="4"/>
        <v>471443.57</v>
      </c>
      <c r="H26" s="81"/>
      <c r="I26" s="81"/>
      <c r="J26" s="81"/>
      <c r="K26" s="81"/>
      <c r="L26" s="81"/>
      <c r="M26" s="81"/>
    </row>
    <row r="27" spans="1:13" ht="37.5">
      <c r="A27" s="224" t="s">
        <v>246</v>
      </c>
      <c r="B27" s="222">
        <v>35000</v>
      </c>
      <c r="C27" s="222">
        <v>-15800</v>
      </c>
      <c r="D27" s="222">
        <f>B27+C27</f>
        <v>19200</v>
      </c>
      <c r="E27" s="222">
        <v>4020.89</v>
      </c>
      <c r="F27" s="225">
        <v>4020.89</v>
      </c>
      <c r="G27" s="223">
        <f>D27-E27</f>
        <v>15179.11</v>
      </c>
      <c r="H27" s="81"/>
      <c r="I27" s="81"/>
      <c r="J27" s="81"/>
      <c r="K27" s="81"/>
      <c r="L27" s="81"/>
      <c r="M27" s="81"/>
    </row>
    <row r="28" spans="1:13" ht="18.75">
      <c r="A28" s="221" t="s">
        <v>247</v>
      </c>
      <c r="B28" s="222">
        <v>19992</v>
      </c>
      <c r="C28" s="222">
        <v>2781.69</v>
      </c>
      <c r="D28" s="222">
        <f t="shared" ref="D28:D45" si="5">B28+C28</f>
        <v>22773.69</v>
      </c>
      <c r="E28" s="222">
        <v>9931.7000000000007</v>
      </c>
      <c r="F28" s="222">
        <v>9931.7000000000007</v>
      </c>
      <c r="G28" s="223">
        <f t="shared" ref="G28:G35" si="6">D28-E28</f>
        <v>12841.989999999998</v>
      </c>
      <c r="H28" s="81"/>
      <c r="I28" s="81"/>
      <c r="J28" s="81"/>
      <c r="K28" s="81"/>
      <c r="L28" s="81"/>
      <c r="M28" s="81"/>
    </row>
    <row r="29" spans="1:13" ht="18.75">
      <c r="A29" s="221" t="s">
        <v>248</v>
      </c>
      <c r="B29" s="222"/>
      <c r="C29" s="222"/>
      <c r="D29" s="222">
        <f t="shared" si="5"/>
        <v>0</v>
      </c>
      <c r="E29" s="222"/>
      <c r="F29" s="222"/>
      <c r="G29" s="223">
        <f t="shared" si="6"/>
        <v>0</v>
      </c>
      <c r="H29" s="81"/>
      <c r="I29" s="81"/>
      <c r="J29" s="81"/>
      <c r="K29" s="81"/>
      <c r="L29" s="81"/>
      <c r="M29" s="81"/>
    </row>
    <row r="30" spans="1:13" ht="18.75">
      <c r="A30" s="221" t="s">
        <v>249</v>
      </c>
      <c r="B30" s="222">
        <v>41960</v>
      </c>
      <c r="C30" s="222">
        <v>-1063</v>
      </c>
      <c r="D30" s="222">
        <f t="shared" si="5"/>
        <v>40897</v>
      </c>
      <c r="E30" s="222">
        <v>9090</v>
      </c>
      <c r="F30" s="222">
        <v>9090</v>
      </c>
      <c r="G30" s="223">
        <f t="shared" si="6"/>
        <v>31807</v>
      </c>
      <c r="H30" s="81"/>
      <c r="I30" s="81"/>
      <c r="J30" s="81"/>
      <c r="K30" s="81"/>
      <c r="L30" s="81"/>
      <c r="M30" s="81"/>
    </row>
    <row r="31" spans="1:13" ht="18.75">
      <c r="A31" s="221" t="s">
        <v>250</v>
      </c>
      <c r="B31" s="222">
        <v>5000</v>
      </c>
      <c r="C31" s="222">
        <v>0</v>
      </c>
      <c r="D31" s="222">
        <f t="shared" si="5"/>
        <v>5000</v>
      </c>
      <c r="E31" s="222">
        <v>2586.71</v>
      </c>
      <c r="F31" s="222">
        <v>2586.71</v>
      </c>
      <c r="G31" s="223">
        <f t="shared" si="6"/>
        <v>2413.29</v>
      </c>
      <c r="H31" s="81"/>
      <c r="I31" s="81"/>
      <c r="J31" s="81"/>
      <c r="K31" s="81"/>
      <c r="L31" s="81"/>
      <c r="M31" s="81"/>
    </row>
    <row r="32" spans="1:13" ht="18.75">
      <c r="A32" s="221" t="s">
        <v>251</v>
      </c>
      <c r="B32" s="222">
        <v>129999</v>
      </c>
      <c r="C32" s="222">
        <v>-2488</v>
      </c>
      <c r="D32" s="222">
        <f t="shared" si="5"/>
        <v>127511</v>
      </c>
      <c r="E32" s="222">
        <v>275</v>
      </c>
      <c r="F32" s="222">
        <v>275</v>
      </c>
      <c r="G32" s="223">
        <f t="shared" si="6"/>
        <v>127236</v>
      </c>
      <c r="H32" s="81"/>
      <c r="I32" s="81"/>
      <c r="J32" s="81"/>
      <c r="K32" s="81"/>
      <c r="L32" s="81"/>
      <c r="M32" s="81"/>
    </row>
    <row r="33" spans="1:13" ht="18.75">
      <c r="A33" s="221" t="s">
        <v>252</v>
      </c>
      <c r="B33" s="222">
        <v>59999</v>
      </c>
      <c r="C33" s="222">
        <v>-293</v>
      </c>
      <c r="D33" s="222">
        <f t="shared" si="5"/>
        <v>59706</v>
      </c>
      <c r="E33" s="222">
        <v>0</v>
      </c>
      <c r="F33" s="222">
        <v>0</v>
      </c>
      <c r="G33" s="223">
        <f t="shared" si="6"/>
        <v>59706</v>
      </c>
      <c r="H33" s="81"/>
      <c r="I33" s="81"/>
      <c r="J33" s="81"/>
      <c r="K33" s="81"/>
      <c r="L33" s="81"/>
      <c r="M33" s="81"/>
    </row>
    <row r="34" spans="1:13" ht="18.75">
      <c r="A34" s="221" t="s">
        <v>253</v>
      </c>
      <c r="B34" s="222"/>
      <c r="C34" s="222"/>
      <c r="D34" s="222">
        <f t="shared" si="5"/>
        <v>0</v>
      </c>
      <c r="E34" s="222"/>
      <c r="F34" s="222"/>
      <c r="G34" s="223">
        <f t="shared" si="6"/>
        <v>0</v>
      </c>
      <c r="H34" s="81"/>
      <c r="I34" s="81"/>
      <c r="J34" s="81"/>
      <c r="K34" s="81"/>
      <c r="L34" s="81"/>
      <c r="M34" s="81"/>
    </row>
    <row r="35" spans="1:13" ht="18.75">
      <c r="A35" s="221" t="s">
        <v>254</v>
      </c>
      <c r="B35" s="222">
        <v>232345</v>
      </c>
      <c r="C35" s="222">
        <v>-296.56</v>
      </c>
      <c r="D35" s="222">
        <f t="shared" si="5"/>
        <v>232048.44</v>
      </c>
      <c r="E35" s="222">
        <v>9788.26</v>
      </c>
      <c r="F35" s="222">
        <v>9788.26</v>
      </c>
      <c r="G35" s="223">
        <f t="shared" si="6"/>
        <v>222260.18</v>
      </c>
      <c r="H35" s="81"/>
      <c r="I35" s="81"/>
      <c r="J35" s="81"/>
      <c r="K35" s="81"/>
      <c r="L35" s="81"/>
      <c r="M35" s="81"/>
    </row>
    <row r="36" spans="1:13" ht="18.75">
      <c r="A36" s="219" t="s">
        <v>255</v>
      </c>
      <c r="B36" s="220">
        <f>SUM(B37:B45)</f>
        <v>4467133</v>
      </c>
      <c r="C36" s="220">
        <f t="shared" ref="C36:G36" si="7">SUM(C37:C45)</f>
        <v>-50093.76999999996</v>
      </c>
      <c r="D36" s="220">
        <f t="shared" si="7"/>
        <v>4417039.2299999995</v>
      </c>
      <c r="E36" s="220">
        <f t="shared" si="7"/>
        <v>613515.26</v>
      </c>
      <c r="F36" s="220">
        <f t="shared" si="7"/>
        <v>538129.80000000005</v>
      </c>
      <c r="G36" s="220">
        <f t="shared" si="7"/>
        <v>3803523.9699999997</v>
      </c>
      <c r="H36" s="81"/>
      <c r="I36" s="81"/>
      <c r="J36" s="81"/>
      <c r="K36" s="81"/>
      <c r="L36" s="81"/>
      <c r="M36" s="81"/>
    </row>
    <row r="37" spans="1:13" ht="18.75">
      <c r="A37" s="221" t="s">
        <v>256</v>
      </c>
      <c r="B37" s="222">
        <v>1000</v>
      </c>
      <c r="C37" s="222">
        <v>702.07</v>
      </c>
      <c r="D37" s="222">
        <f t="shared" si="5"/>
        <v>1702.0700000000002</v>
      </c>
      <c r="E37" s="222">
        <v>1174.82</v>
      </c>
      <c r="F37" s="222">
        <v>1174.82</v>
      </c>
      <c r="G37" s="223">
        <f>D37-E37</f>
        <v>527.25000000000023</v>
      </c>
      <c r="H37" s="81"/>
      <c r="I37" s="81"/>
      <c r="J37" s="81"/>
      <c r="K37" s="81"/>
      <c r="L37" s="81"/>
      <c r="M37" s="81"/>
    </row>
    <row r="38" spans="1:13" ht="18.75">
      <c r="A38" s="221" t="s">
        <v>257</v>
      </c>
      <c r="B38" s="222">
        <v>25000</v>
      </c>
      <c r="C38" s="222">
        <v>-2000</v>
      </c>
      <c r="D38" s="222">
        <f t="shared" si="5"/>
        <v>23000</v>
      </c>
      <c r="E38" s="222">
        <v>0</v>
      </c>
      <c r="F38" s="222">
        <v>0</v>
      </c>
      <c r="G38" s="223">
        <f t="shared" ref="G38:G45" si="8">D38-E38</f>
        <v>23000</v>
      </c>
      <c r="H38" s="81"/>
      <c r="I38" s="81"/>
      <c r="J38" s="81"/>
      <c r="K38" s="81"/>
      <c r="L38" s="81"/>
      <c r="M38" s="81"/>
    </row>
    <row r="39" spans="1:13" ht="18.75">
      <c r="A39" s="221" t="s">
        <v>258</v>
      </c>
      <c r="B39" s="225">
        <v>3147310</v>
      </c>
      <c r="C39" s="225">
        <v>-299712.15999999997</v>
      </c>
      <c r="D39" s="222">
        <f t="shared" si="5"/>
        <v>2847597.84</v>
      </c>
      <c r="E39" s="225">
        <v>231407.75</v>
      </c>
      <c r="F39" s="225">
        <v>231407.75</v>
      </c>
      <c r="G39" s="223">
        <f t="shared" si="8"/>
        <v>2616190.09</v>
      </c>
      <c r="H39" s="226"/>
      <c r="I39" s="81"/>
      <c r="J39" s="81"/>
      <c r="K39" s="81"/>
      <c r="L39" s="81"/>
      <c r="M39" s="81"/>
    </row>
    <row r="40" spans="1:13" ht="18.75">
      <c r="A40" s="221" t="s">
        <v>259</v>
      </c>
      <c r="B40" s="225">
        <v>242818</v>
      </c>
      <c r="C40" s="225">
        <v>1072.6099999999999</v>
      </c>
      <c r="D40" s="222">
        <f t="shared" si="5"/>
        <v>243890.61</v>
      </c>
      <c r="E40" s="225">
        <v>964.53</v>
      </c>
      <c r="F40" s="225">
        <v>964.53</v>
      </c>
      <c r="G40" s="223">
        <f t="shared" si="8"/>
        <v>242926.07999999999</v>
      </c>
      <c r="H40" s="81"/>
      <c r="I40" s="81"/>
      <c r="J40" s="81"/>
      <c r="K40" s="81"/>
      <c r="L40" s="81"/>
      <c r="M40" s="81"/>
    </row>
    <row r="41" spans="1:13" ht="18.75">
      <c r="A41" s="224" t="s">
        <v>260</v>
      </c>
      <c r="B41" s="225">
        <v>293005</v>
      </c>
      <c r="C41" s="225">
        <v>-795</v>
      </c>
      <c r="D41" s="222">
        <f t="shared" si="5"/>
        <v>292210</v>
      </c>
      <c r="E41" s="225">
        <v>6195</v>
      </c>
      <c r="F41" s="225">
        <v>6195</v>
      </c>
      <c r="G41" s="223">
        <f t="shared" si="8"/>
        <v>286015</v>
      </c>
      <c r="H41" s="81"/>
      <c r="I41" s="81"/>
      <c r="J41" s="81"/>
      <c r="K41" s="81"/>
      <c r="L41" s="81"/>
      <c r="M41" s="81"/>
    </row>
    <row r="42" spans="1:13" ht="18.75">
      <c r="A42" s="221" t="s">
        <v>261</v>
      </c>
      <c r="B42" s="222">
        <v>40000</v>
      </c>
      <c r="C42" s="222">
        <v>-5000</v>
      </c>
      <c r="D42" s="222">
        <f t="shared" si="5"/>
        <v>35000</v>
      </c>
      <c r="E42" s="222">
        <v>0</v>
      </c>
      <c r="F42" s="222">
        <v>0</v>
      </c>
      <c r="G42" s="223">
        <f t="shared" si="8"/>
        <v>35000</v>
      </c>
      <c r="H42" s="81"/>
      <c r="I42" s="81"/>
      <c r="J42" s="81"/>
      <c r="K42" s="81"/>
      <c r="L42" s="81"/>
      <c r="M42" s="81"/>
    </row>
    <row r="43" spans="1:13" ht="18.75">
      <c r="A43" s="221" t="s">
        <v>262</v>
      </c>
      <c r="B43" s="222">
        <v>120000</v>
      </c>
      <c r="C43" s="222">
        <v>8413.34</v>
      </c>
      <c r="D43" s="222">
        <f t="shared" si="5"/>
        <v>128413.34</v>
      </c>
      <c r="E43" s="222">
        <v>29780.240000000002</v>
      </c>
      <c r="F43" s="222">
        <v>29780.240000000002</v>
      </c>
      <c r="G43" s="223">
        <f t="shared" si="8"/>
        <v>98633.099999999991</v>
      </c>
      <c r="H43" s="81"/>
      <c r="I43" s="81"/>
      <c r="J43" s="81"/>
      <c r="K43" s="81"/>
      <c r="L43" s="81"/>
      <c r="M43" s="81"/>
    </row>
    <row r="44" spans="1:13" ht="18.75">
      <c r="A44" s="221" t="s">
        <v>263</v>
      </c>
      <c r="B44" s="222">
        <v>198000</v>
      </c>
      <c r="C44" s="222">
        <v>-31371.8</v>
      </c>
      <c r="D44" s="222">
        <f t="shared" si="5"/>
        <v>166628.20000000001</v>
      </c>
      <c r="E44" s="222">
        <v>33202.76</v>
      </c>
      <c r="F44" s="222">
        <v>33202.76</v>
      </c>
      <c r="G44" s="223">
        <f t="shared" si="8"/>
        <v>133425.44</v>
      </c>
      <c r="H44" s="81"/>
      <c r="I44" s="81"/>
      <c r="J44" s="81"/>
      <c r="K44" s="81"/>
      <c r="L44" s="81"/>
      <c r="M44" s="81"/>
    </row>
    <row r="45" spans="1:13" ht="18.75">
      <c r="A45" s="221" t="s">
        <v>264</v>
      </c>
      <c r="B45" s="222">
        <v>400000</v>
      </c>
      <c r="C45" s="222">
        <v>278597.17</v>
      </c>
      <c r="D45" s="222">
        <f t="shared" si="5"/>
        <v>678597.16999999993</v>
      </c>
      <c r="E45" s="222">
        <v>310790.15999999997</v>
      </c>
      <c r="F45" s="222">
        <v>235404.7</v>
      </c>
      <c r="G45" s="223">
        <f t="shared" si="8"/>
        <v>367807.00999999995</v>
      </c>
      <c r="H45" s="81"/>
      <c r="I45" s="81"/>
      <c r="J45" s="81"/>
      <c r="K45" s="81"/>
      <c r="L45" s="81"/>
      <c r="M45" s="81"/>
    </row>
    <row r="46" spans="1:13" ht="18.75" customHeight="1">
      <c r="A46" s="227" t="s">
        <v>265</v>
      </c>
      <c r="B46" s="220">
        <f>SUM(B47:B55)</f>
        <v>123000</v>
      </c>
      <c r="C46" s="220">
        <f t="shared" ref="C46:G46" si="9">SUM(C47:C55)</f>
        <v>23815.64</v>
      </c>
      <c r="D46" s="220">
        <f t="shared" si="9"/>
        <v>146815.64000000001</v>
      </c>
      <c r="E46" s="220">
        <f t="shared" si="9"/>
        <v>0</v>
      </c>
      <c r="F46" s="220">
        <f t="shared" si="9"/>
        <v>0</v>
      </c>
      <c r="G46" s="220">
        <f t="shared" si="9"/>
        <v>146815.64000000001</v>
      </c>
      <c r="H46" s="81"/>
      <c r="I46" s="81"/>
      <c r="J46" s="81"/>
      <c r="K46" s="81"/>
      <c r="L46" s="81"/>
      <c r="M46" s="81"/>
    </row>
    <row r="47" spans="1:13" ht="18.75">
      <c r="A47" s="221" t="s">
        <v>266</v>
      </c>
      <c r="B47" s="222">
        <v>0</v>
      </c>
      <c r="C47" s="222">
        <v>0</v>
      </c>
      <c r="D47" s="222">
        <v>0</v>
      </c>
      <c r="E47" s="222">
        <v>0</v>
      </c>
      <c r="F47" s="222">
        <v>0</v>
      </c>
      <c r="G47" s="222">
        <v>0</v>
      </c>
      <c r="H47" s="81"/>
      <c r="I47" s="81"/>
      <c r="J47" s="81"/>
      <c r="K47" s="81"/>
      <c r="L47" s="81"/>
      <c r="M47" s="81"/>
    </row>
    <row r="48" spans="1:13" ht="18.75">
      <c r="A48" s="221" t="s">
        <v>267</v>
      </c>
      <c r="B48" s="222">
        <v>0</v>
      </c>
      <c r="C48" s="222">
        <v>0</v>
      </c>
      <c r="D48" s="222">
        <v>0</v>
      </c>
      <c r="E48" s="222">
        <v>0</v>
      </c>
      <c r="F48" s="222">
        <v>0</v>
      </c>
      <c r="G48" s="222">
        <v>0</v>
      </c>
      <c r="H48" s="81"/>
      <c r="I48" s="81"/>
      <c r="J48" s="81"/>
      <c r="K48" s="81"/>
      <c r="L48" s="81"/>
      <c r="M48" s="81"/>
    </row>
    <row r="49" spans="1:13" ht="18.75">
      <c r="A49" s="221" t="s">
        <v>268</v>
      </c>
      <c r="B49" s="222">
        <v>0</v>
      </c>
      <c r="C49" s="222">
        <v>0</v>
      </c>
      <c r="D49" s="222">
        <v>0</v>
      </c>
      <c r="E49" s="222">
        <v>0</v>
      </c>
      <c r="F49" s="222">
        <v>0</v>
      </c>
      <c r="G49" s="222">
        <v>0</v>
      </c>
      <c r="H49" s="81"/>
      <c r="I49" s="81"/>
      <c r="J49" s="81"/>
      <c r="K49" s="81"/>
      <c r="L49" s="81"/>
      <c r="M49" s="81"/>
    </row>
    <row r="50" spans="1:13" ht="18.75">
      <c r="A50" s="221" t="s">
        <v>269</v>
      </c>
      <c r="B50" s="222">
        <v>123000</v>
      </c>
      <c r="C50" s="222">
        <v>23815.64</v>
      </c>
      <c r="D50" s="222">
        <v>146815.64000000001</v>
      </c>
      <c r="E50" s="222">
        <v>0</v>
      </c>
      <c r="F50" s="222">
        <v>0</v>
      </c>
      <c r="G50" s="223">
        <v>146815.64000000001</v>
      </c>
      <c r="H50" s="81"/>
      <c r="I50" s="81"/>
      <c r="J50" s="81"/>
      <c r="K50" s="81"/>
      <c r="L50" s="81"/>
      <c r="M50" s="81"/>
    </row>
    <row r="51" spans="1:13" ht="18.75">
      <c r="A51" s="221" t="s">
        <v>270</v>
      </c>
      <c r="B51" s="222">
        <v>0</v>
      </c>
      <c r="C51" s="222">
        <v>0</v>
      </c>
      <c r="D51" s="222">
        <v>0</v>
      </c>
      <c r="E51" s="222">
        <v>0</v>
      </c>
      <c r="F51" s="222">
        <v>0</v>
      </c>
      <c r="G51" s="222">
        <v>0</v>
      </c>
      <c r="H51" s="81"/>
      <c r="I51" s="81"/>
      <c r="J51" s="81"/>
      <c r="K51" s="81"/>
      <c r="L51" s="81"/>
      <c r="M51" s="81"/>
    </row>
    <row r="52" spans="1:13" ht="18.75">
      <c r="A52" s="221" t="s">
        <v>271</v>
      </c>
      <c r="B52" s="222">
        <v>0</v>
      </c>
      <c r="C52" s="222">
        <v>0</v>
      </c>
      <c r="D52" s="222">
        <v>0</v>
      </c>
      <c r="E52" s="222">
        <v>0</v>
      </c>
      <c r="F52" s="222">
        <v>0</v>
      </c>
      <c r="G52" s="222">
        <v>0</v>
      </c>
      <c r="H52" s="81"/>
      <c r="I52" s="81"/>
      <c r="J52" s="81"/>
      <c r="K52" s="81"/>
      <c r="L52" s="81"/>
      <c r="M52" s="81"/>
    </row>
    <row r="53" spans="1:13" ht="18.75">
      <c r="A53" s="221" t="s">
        <v>272</v>
      </c>
      <c r="B53" s="222">
        <v>0</v>
      </c>
      <c r="C53" s="222">
        <v>0</v>
      </c>
      <c r="D53" s="222">
        <v>0</v>
      </c>
      <c r="E53" s="222">
        <v>0</v>
      </c>
      <c r="F53" s="222">
        <v>0</v>
      </c>
      <c r="G53" s="222">
        <v>0</v>
      </c>
      <c r="H53" s="81"/>
      <c r="I53" s="81"/>
      <c r="J53" s="81"/>
      <c r="K53" s="81"/>
      <c r="L53" s="81"/>
      <c r="M53" s="81"/>
    </row>
    <row r="54" spans="1:13" ht="18.75">
      <c r="A54" s="221" t="s">
        <v>273</v>
      </c>
      <c r="B54" s="222">
        <v>0</v>
      </c>
      <c r="C54" s="222">
        <v>0</v>
      </c>
      <c r="D54" s="222">
        <v>0</v>
      </c>
      <c r="E54" s="222">
        <v>0</v>
      </c>
      <c r="F54" s="222">
        <v>0</v>
      </c>
      <c r="G54" s="222">
        <v>0</v>
      </c>
      <c r="H54" s="81"/>
      <c r="I54" s="81"/>
      <c r="J54" s="81"/>
      <c r="K54" s="81"/>
      <c r="L54" s="81"/>
      <c r="M54" s="81"/>
    </row>
    <row r="55" spans="1:13" ht="18.75">
      <c r="A55" s="221" t="s">
        <v>274</v>
      </c>
      <c r="B55" s="222">
        <v>0</v>
      </c>
      <c r="C55" s="222">
        <v>0</v>
      </c>
      <c r="D55" s="222">
        <v>0</v>
      </c>
      <c r="E55" s="222">
        <v>0</v>
      </c>
      <c r="F55" s="222">
        <v>0</v>
      </c>
      <c r="G55" s="222">
        <v>0</v>
      </c>
      <c r="H55" s="81"/>
      <c r="I55" s="81"/>
      <c r="J55" s="81"/>
      <c r="K55" s="81"/>
      <c r="L55" s="81"/>
      <c r="M55" s="81"/>
    </row>
    <row r="56" spans="1:13" ht="18.75" customHeight="1">
      <c r="A56" s="227" t="s">
        <v>275</v>
      </c>
      <c r="B56" s="220">
        <f t="shared" ref="B56:G56" si="10">SUM(B57:B65)</f>
        <v>0</v>
      </c>
      <c r="C56" s="220">
        <f t="shared" si="10"/>
        <v>-567838</v>
      </c>
      <c r="D56" s="220">
        <f t="shared" si="10"/>
        <v>43437</v>
      </c>
      <c r="E56" s="220">
        <f t="shared" si="10"/>
        <v>43398</v>
      </c>
      <c r="F56" s="220">
        <f t="shared" si="10"/>
        <v>43398</v>
      </c>
      <c r="G56" s="220">
        <f t="shared" si="10"/>
        <v>39</v>
      </c>
      <c r="H56" s="81"/>
      <c r="I56" s="81"/>
      <c r="J56" s="81"/>
      <c r="K56" s="81"/>
      <c r="L56" s="81"/>
      <c r="M56" s="81"/>
    </row>
    <row r="57" spans="1:13" ht="18.75">
      <c r="A57" s="221" t="s">
        <v>276</v>
      </c>
      <c r="B57" s="222">
        <v>0</v>
      </c>
      <c r="C57" s="222">
        <v>43437</v>
      </c>
      <c r="D57" s="222">
        <v>43437</v>
      </c>
      <c r="E57" s="222">
        <v>43398</v>
      </c>
      <c r="F57" s="222">
        <v>43398</v>
      </c>
      <c r="G57" s="223">
        <v>39</v>
      </c>
      <c r="H57" s="81"/>
      <c r="I57" s="81"/>
      <c r="J57" s="81"/>
      <c r="K57" s="81"/>
      <c r="L57" s="81"/>
      <c r="M57" s="81"/>
    </row>
    <row r="58" spans="1:13" ht="18.75">
      <c r="A58" s="221" t="s">
        <v>277</v>
      </c>
      <c r="B58" s="222">
        <v>0</v>
      </c>
      <c r="C58" s="222">
        <v>-315621</v>
      </c>
      <c r="D58" s="222">
        <v>0</v>
      </c>
      <c r="E58" s="222">
        <v>0</v>
      </c>
      <c r="F58" s="222">
        <v>0</v>
      </c>
      <c r="G58" s="223">
        <v>0</v>
      </c>
      <c r="H58" s="81"/>
      <c r="I58" s="81"/>
      <c r="J58" s="81"/>
      <c r="K58" s="81"/>
      <c r="L58" s="81"/>
      <c r="M58" s="81"/>
    </row>
    <row r="59" spans="1:13" ht="18.75">
      <c r="A59" s="221" t="s">
        <v>278</v>
      </c>
      <c r="B59" s="222">
        <v>0</v>
      </c>
      <c r="C59" s="222">
        <v>-24455</v>
      </c>
      <c r="D59" s="222">
        <v>0</v>
      </c>
      <c r="E59" s="222">
        <v>0</v>
      </c>
      <c r="F59" s="222">
        <v>0</v>
      </c>
      <c r="G59" s="223">
        <v>0</v>
      </c>
      <c r="H59" s="81"/>
      <c r="I59" s="81"/>
      <c r="J59" s="81"/>
      <c r="K59" s="81"/>
      <c r="L59" s="81"/>
      <c r="M59" s="81"/>
    </row>
    <row r="60" spans="1:13" ht="18.75">
      <c r="A60" s="221" t="s">
        <v>279</v>
      </c>
      <c r="B60" s="222">
        <v>0</v>
      </c>
      <c r="C60" s="222">
        <v>-271199</v>
      </c>
      <c r="D60" s="222">
        <v>0</v>
      </c>
      <c r="E60" s="222">
        <v>0</v>
      </c>
      <c r="F60" s="222">
        <v>0</v>
      </c>
      <c r="G60" s="223">
        <v>0</v>
      </c>
      <c r="H60" s="81"/>
      <c r="I60" s="81"/>
      <c r="J60" s="81"/>
      <c r="K60" s="81"/>
      <c r="L60" s="81"/>
      <c r="M60" s="81"/>
    </row>
    <row r="61" spans="1:13" ht="18.75">
      <c r="A61" s="221" t="s">
        <v>280</v>
      </c>
      <c r="B61" s="222">
        <v>0</v>
      </c>
      <c r="C61" s="222">
        <v>0</v>
      </c>
      <c r="D61" s="222">
        <v>0</v>
      </c>
      <c r="E61" s="222">
        <v>0</v>
      </c>
      <c r="F61" s="222">
        <v>0</v>
      </c>
      <c r="G61" s="223">
        <v>0</v>
      </c>
      <c r="H61" s="81"/>
      <c r="I61" s="81"/>
      <c r="J61" s="81"/>
      <c r="K61" s="81"/>
      <c r="L61" s="81"/>
      <c r="M61" s="81"/>
    </row>
    <row r="62" spans="1:13" ht="18.75">
      <c r="A62" s="221" t="s">
        <v>281</v>
      </c>
      <c r="B62" s="222">
        <v>0</v>
      </c>
      <c r="C62" s="222">
        <v>0</v>
      </c>
      <c r="D62" s="222">
        <v>0</v>
      </c>
      <c r="E62" s="222">
        <v>0</v>
      </c>
      <c r="F62" s="222">
        <v>0</v>
      </c>
      <c r="G62" s="223">
        <v>0</v>
      </c>
      <c r="H62" s="81"/>
      <c r="I62" s="81"/>
      <c r="J62" s="81"/>
      <c r="K62" s="81"/>
      <c r="L62" s="81"/>
      <c r="M62" s="81"/>
    </row>
    <row r="63" spans="1:13" ht="18.75">
      <c r="A63" s="221" t="s">
        <v>282</v>
      </c>
      <c r="B63" s="222"/>
      <c r="C63" s="222"/>
      <c r="D63" s="222">
        <v>0</v>
      </c>
      <c r="E63" s="222"/>
      <c r="F63" s="222"/>
      <c r="G63" s="223">
        <v>0</v>
      </c>
      <c r="H63" s="81"/>
      <c r="I63" s="81"/>
      <c r="J63" s="81"/>
      <c r="K63" s="81"/>
      <c r="L63" s="81"/>
      <c r="M63" s="81"/>
    </row>
    <row r="64" spans="1:13" ht="18.75">
      <c r="A64" s="221" t="s">
        <v>283</v>
      </c>
      <c r="B64" s="222"/>
      <c r="C64" s="222"/>
      <c r="D64" s="222">
        <v>0</v>
      </c>
      <c r="E64" s="222"/>
      <c r="F64" s="222"/>
      <c r="G64" s="223">
        <v>0</v>
      </c>
      <c r="H64" s="81"/>
      <c r="I64" s="81"/>
      <c r="J64" s="81"/>
      <c r="K64" s="81"/>
      <c r="L64" s="81"/>
      <c r="M64" s="81"/>
    </row>
    <row r="65" spans="1:13" ht="18.75">
      <c r="A65" s="221" t="s">
        <v>284</v>
      </c>
      <c r="B65" s="222">
        <v>0</v>
      </c>
      <c r="C65" s="222">
        <v>0</v>
      </c>
      <c r="D65" s="222">
        <v>0</v>
      </c>
      <c r="E65" s="222">
        <v>0</v>
      </c>
      <c r="F65" s="222">
        <v>0</v>
      </c>
      <c r="G65" s="223">
        <v>0</v>
      </c>
      <c r="H65" s="81"/>
      <c r="I65" s="81"/>
      <c r="J65" s="81"/>
      <c r="K65" s="81"/>
      <c r="L65" s="81"/>
      <c r="M65" s="81"/>
    </row>
    <row r="66" spans="1:13" ht="18.75">
      <c r="A66" s="219" t="s">
        <v>285</v>
      </c>
      <c r="B66" s="228">
        <v>0</v>
      </c>
      <c r="C66" s="228">
        <v>0</v>
      </c>
      <c r="D66" s="228">
        <v>0</v>
      </c>
      <c r="E66" s="228">
        <v>0</v>
      </c>
      <c r="F66" s="228">
        <v>0</v>
      </c>
      <c r="G66" s="228">
        <f t="shared" ref="G66" si="11">SUM(G67:G75)</f>
        <v>0</v>
      </c>
      <c r="H66" s="81"/>
      <c r="I66" s="81"/>
      <c r="J66" s="81"/>
      <c r="K66" s="81"/>
      <c r="L66" s="81"/>
      <c r="M66" s="81"/>
    </row>
    <row r="67" spans="1:13" ht="18.75">
      <c r="A67" s="221" t="s">
        <v>286</v>
      </c>
      <c r="B67" s="229">
        <v>0</v>
      </c>
      <c r="C67" s="229">
        <v>0</v>
      </c>
      <c r="D67" s="229">
        <v>0</v>
      </c>
      <c r="E67" s="229">
        <v>0</v>
      </c>
      <c r="F67" s="229">
        <v>0</v>
      </c>
      <c r="G67" s="229">
        <v>0</v>
      </c>
      <c r="H67" s="81"/>
      <c r="I67" s="81"/>
      <c r="J67" s="81"/>
      <c r="K67" s="81"/>
      <c r="L67" s="81"/>
      <c r="M67" s="81"/>
    </row>
    <row r="68" spans="1:13" ht="18.75">
      <c r="A68" s="221" t="s">
        <v>287</v>
      </c>
      <c r="B68" s="229">
        <v>0</v>
      </c>
      <c r="C68" s="229">
        <v>0</v>
      </c>
      <c r="D68" s="229">
        <v>0</v>
      </c>
      <c r="E68" s="229">
        <v>0</v>
      </c>
      <c r="F68" s="229">
        <v>0</v>
      </c>
      <c r="G68" s="229">
        <v>0</v>
      </c>
      <c r="H68" s="81"/>
      <c r="I68" s="81"/>
      <c r="J68" s="81"/>
      <c r="K68" s="81"/>
      <c r="L68" s="81"/>
      <c r="M68" s="81"/>
    </row>
    <row r="69" spans="1:13" ht="18.75">
      <c r="A69" s="221" t="s">
        <v>288</v>
      </c>
      <c r="B69" s="229">
        <v>0</v>
      </c>
      <c r="C69" s="229">
        <v>0</v>
      </c>
      <c r="D69" s="229">
        <v>0</v>
      </c>
      <c r="E69" s="229">
        <v>0</v>
      </c>
      <c r="F69" s="229">
        <v>0</v>
      </c>
      <c r="G69" s="229">
        <v>0</v>
      </c>
      <c r="H69" s="81"/>
      <c r="I69" s="81"/>
      <c r="J69" s="81"/>
      <c r="K69" s="81"/>
      <c r="L69" s="81"/>
      <c r="M69" s="81"/>
    </row>
    <row r="70" spans="1:13" ht="18.75" customHeight="1">
      <c r="A70" s="230" t="s">
        <v>289</v>
      </c>
      <c r="B70" s="228">
        <v>0</v>
      </c>
      <c r="C70" s="228">
        <v>0</v>
      </c>
      <c r="D70" s="228">
        <v>0</v>
      </c>
      <c r="E70" s="228">
        <v>0</v>
      </c>
      <c r="F70" s="228">
        <v>0</v>
      </c>
      <c r="G70" s="228">
        <f t="shared" ref="G70" si="12">SUM(G71:G79)</f>
        <v>0</v>
      </c>
      <c r="H70" s="81"/>
      <c r="I70" s="81"/>
      <c r="J70" s="81"/>
      <c r="K70" s="81"/>
      <c r="L70" s="81"/>
      <c r="M70" s="81"/>
    </row>
    <row r="71" spans="1:13" ht="18.75">
      <c r="A71" s="221" t="s">
        <v>290</v>
      </c>
      <c r="B71" s="229">
        <v>0</v>
      </c>
      <c r="C71" s="229">
        <v>0</v>
      </c>
      <c r="D71" s="229">
        <v>0</v>
      </c>
      <c r="E71" s="229">
        <v>0</v>
      </c>
      <c r="F71" s="229">
        <v>0</v>
      </c>
      <c r="G71" s="229">
        <v>0</v>
      </c>
      <c r="H71" s="81"/>
      <c r="I71" s="81"/>
      <c r="J71" s="81"/>
      <c r="K71" s="81"/>
      <c r="L71" s="81"/>
      <c r="M71" s="81"/>
    </row>
    <row r="72" spans="1:13" ht="18.75">
      <c r="A72" s="221" t="s">
        <v>291</v>
      </c>
      <c r="B72" s="229">
        <v>0</v>
      </c>
      <c r="C72" s="229">
        <v>0</v>
      </c>
      <c r="D72" s="229">
        <v>0</v>
      </c>
      <c r="E72" s="229">
        <v>0</v>
      </c>
      <c r="F72" s="229">
        <v>0</v>
      </c>
      <c r="G72" s="229">
        <v>0</v>
      </c>
      <c r="H72" s="81"/>
      <c r="I72" s="81"/>
      <c r="J72" s="81"/>
      <c r="K72" s="81"/>
      <c r="L72" s="81"/>
      <c r="M72" s="81"/>
    </row>
    <row r="73" spans="1:13" ht="18.75">
      <c r="A73" s="221" t="s">
        <v>292</v>
      </c>
      <c r="B73" s="229">
        <v>0</v>
      </c>
      <c r="C73" s="229">
        <v>0</v>
      </c>
      <c r="D73" s="229">
        <v>0</v>
      </c>
      <c r="E73" s="229">
        <v>0</v>
      </c>
      <c r="F73" s="229">
        <v>0</v>
      </c>
      <c r="G73" s="229">
        <v>0</v>
      </c>
      <c r="H73" s="81"/>
      <c r="I73" s="81"/>
      <c r="J73" s="81"/>
      <c r="K73" s="81"/>
      <c r="L73" s="81"/>
      <c r="M73" s="81"/>
    </row>
    <row r="74" spans="1:13" ht="18.75">
      <c r="A74" s="221" t="s">
        <v>293</v>
      </c>
      <c r="B74" s="229">
        <v>0</v>
      </c>
      <c r="C74" s="229">
        <v>0</v>
      </c>
      <c r="D74" s="229">
        <v>0</v>
      </c>
      <c r="E74" s="229">
        <v>0</v>
      </c>
      <c r="F74" s="229">
        <v>0</v>
      </c>
      <c r="G74" s="229">
        <v>0</v>
      </c>
      <c r="H74" s="81"/>
      <c r="I74" s="81"/>
      <c r="J74" s="81"/>
      <c r="K74" s="81"/>
      <c r="L74" s="81"/>
      <c r="M74" s="81"/>
    </row>
    <row r="75" spans="1:13" ht="18.75">
      <c r="A75" s="221" t="s">
        <v>294</v>
      </c>
      <c r="B75" s="229">
        <v>0</v>
      </c>
      <c r="C75" s="229">
        <v>0</v>
      </c>
      <c r="D75" s="229">
        <v>0</v>
      </c>
      <c r="E75" s="229">
        <v>0</v>
      </c>
      <c r="F75" s="229">
        <v>0</v>
      </c>
      <c r="G75" s="229">
        <v>0</v>
      </c>
      <c r="H75" s="81"/>
      <c r="I75" s="81"/>
      <c r="J75" s="81"/>
      <c r="K75" s="81"/>
      <c r="L75" s="81"/>
      <c r="M75" s="81"/>
    </row>
    <row r="76" spans="1:13" ht="18.75">
      <c r="A76" s="221" t="s">
        <v>35</v>
      </c>
      <c r="B76" s="229">
        <v>0</v>
      </c>
      <c r="C76" s="229">
        <v>0</v>
      </c>
      <c r="D76" s="229">
        <v>0</v>
      </c>
      <c r="E76" s="229">
        <v>0</v>
      </c>
      <c r="F76" s="229">
        <v>0</v>
      </c>
      <c r="G76" s="229">
        <v>0</v>
      </c>
      <c r="H76" s="81"/>
      <c r="I76" s="81"/>
      <c r="J76" s="81"/>
      <c r="K76" s="81"/>
      <c r="L76" s="81"/>
      <c r="M76" s="81"/>
    </row>
    <row r="77" spans="1:13" ht="18.75">
      <c r="A77" s="221" t="s">
        <v>295</v>
      </c>
      <c r="B77" s="229">
        <v>0</v>
      </c>
      <c r="C77" s="229">
        <v>0</v>
      </c>
      <c r="D77" s="229">
        <v>0</v>
      </c>
      <c r="E77" s="229">
        <v>0</v>
      </c>
      <c r="F77" s="229">
        <v>0</v>
      </c>
      <c r="G77" s="229">
        <v>0</v>
      </c>
      <c r="H77" s="81"/>
      <c r="I77" s="81"/>
      <c r="J77" s="81"/>
      <c r="K77" s="81"/>
      <c r="L77" s="81"/>
      <c r="M77" s="81"/>
    </row>
    <row r="78" spans="1:13" ht="18.75">
      <c r="A78" s="221" t="s">
        <v>296</v>
      </c>
      <c r="B78" s="229">
        <v>0</v>
      </c>
      <c r="C78" s="229">
        <v>0</v>
      </c>
      <c r="D78" s="229">
        <v>0</v>
      </c>
      <c r="E78" s="229">
        <v>0</v>
      </c>
      <c r="F78" s="229">
        <v>0</v>
      </c>
      <c r="G78" s="229">
        <v>0</v>
      </c>
      <c r="H78" s="81"/>
      <c r="I78" s="81"/>
      <c r="J78" s="81"/>
      <c r="K78" s="81"/>
      <c r="L78" s="81"/>
      <c r="M78" s="81"/>
    </row>
    <row r="79" spans="1:13" ht="18.75">
      <c r="A79" s="219" t="s">
        <v>297</v>
      </c>
      <c r="B79" s="228">
        <v>0</v>
      </c>
      <c r="C79" s="228">
        <v>0</v>
      </c>
      <c r="D79" s="228">
        <v>0</v>
      </c>
      <c r="E79" s="228">
        <v>0</v>
      </c>
      <c r="F79" s="228">
        <v>0</v>
      </c>
      <c r="G79" s="228">
        <f t="shared" ref="G79" si="13">SUM(G80:G88)</f>
        <v>0</v>
      </c>
      <c r="H79" s="81"/>
      <c r="I79" s="81"/>
      <c r="J79" s="81"/>
      <c r="K79" s="81"/>
      <c r="L79" s="81"/>
      <c r="M79" s="81"/>
    </row>
    <row r="80" spans="1:13" ht="18.75">
      <c r="A80" s="221" t="s">
        <v>298</v>
      </c>
      <c r="B80" s="229">
        <v>0</v>
      </c>
      <c r="C80" s="229">
        <v>0</v>
      </c>
      <c r="D80" s="229">
        <v>0</v>
      </c>
      <c r="E80" s="229">
        <v>0</v>
      </c>
      <c r="F80" s="229">
        <v>0</v>
      </c>
      <c r="G80" s="229">
        <v>0</v>
      </c>
      <c r="H80" s="81"/>
      <c r="I80" s="81"/>
      <c r="J80" s="81"/>
      <c r="K80" s="81"/>
      <c r="L80" s="81"/>
      <c r="M80" s="81"/>
    </row>
    <row r="81" spans="1:13" ht="18.75">
      <c r="A81" s="221" t="s">
        <v>299</v>
      </c>
      <c r="B81" s="229">
        <v>0</v>
      </c>
      <c r="C81" s="229">
        <v>0</v>
      </c>
      <c r="D81" s="229">
        <v>0</v>
      </c>
      <c r="E81" s="229">
        <v>0</v>
      </c>
      <c r="F81" s="229">
        <v>0</v>
      </c>
      <c r="G81" s="229">
        <v>0</v>
      </c>
      <c r="H81" s="81"/>
      <c r="I81" s="81"/>
      <c r="J81" s="81"/>
      <c r="K81" s="81"/>
      <c r="L81" s="81"/>
      <c r="M81" s="81"/>
    </row>
    <row r="82" spans="1:13" ht="18.75">
      <c r="A82" s="221" t="s">
        <v>300</v>
      </c>
      <c r="B82" s="229">
        <v>0</v>
      </c>
      <c r="C82" s="229">
        <v>0</v>
      </c>
      <c r="D82" s="229">
        <v>0</v>
      </c>
      <c r="E82" s="229">
        <v>0</v>
      </c>
      <c r="F82" s="229">
        <v>0</v>
      </c>
      <c r="G82" s="229">
        <v>0</v>
      </c>
      <c r="H82" s="81"/>
      <c r="I82" s="81"/>
      <c r="J82" s="81"/>
      <c r="K82" s="81"/>
      <c r="L82" s="81"/>
      <c r="M82" s="81"/>
    </row>
    <row r="83" spans="1:13" ht="18.75">
      <c r="A83" s="219" t="s">
        <v>155</v>
      </c>
      <c r="B83" s="228">
        <v>0</v>
      </c>
      <c r="C83" s="228">
        <v>0</v>
      </c>
      <c r="D83" s="228">
        <v>0</v>
      </c>
      <c r="E83" s="228">
        <v>0</v>
      </c>
      <c r="F83" s="228">
        <v>0</v>
      </c>
      <c r="G83" s="228">
        <v>0</v>
      </c>
      <c r="H83" s="81"/>
      <c r="I83" s="81"/>
      <c r="J83" s="81"/>
      <c r="K83" s="81"/>
      <c r="L83" s="81"/>
      <c r="M83" s="81"/>
    </row>
    <row r="84" spans="1:13" ht="18.75">
      <c r="A84" s="221" t="s">
        <v>301</v>
      </c>
      <c r="B84" s="229">
        <v>0</v>
      </c>
      <c r="C84" s="229">
        <v>0</v>
      </c>
      <c r="D84" s="229">
        <v>0</v>
      </c>
      <c r="E84" s="229">
        <v>0</v>
      </c>
      <c r="F84" s="229">
        <v>0</v>
      </c>
      <c r="G84" s="229">
        <v>0</v>
      </c>
      <c r="H84" s="81"/>
      <c r="I84" s="81"/>
      <c r="J84" s="81"/>
      <c r="K84" s="81"/>
      <c r="L84" s="81"/>
      <c r="M84" s="81"/>
    </row>
    <row r="85" spans="1:13" ht="18.75">
      <c r="A85" s="221" t="s">
        <v>302</v>
      </c>
      <c r="B85" s="229">
        <v>0</v>
      </c>
      <c r="C85" s="229">
        <v>0</v>
      </c>
      <c r="D85" s="229">
        <v>0</v>
      </c>
      <c r="E85" s="229">
        <v>0</v>
      </c>
      <c r="F85" s="229">
        <v>0</v>
      </c>
      <c r="G85" s="229">
        <v>0</v>
      </c>
      <c r="H85" s="81"/>
      <c r="I85" s="81"/>
      <c r="J85" s="81"/>
      <c r="K85" s="81"/>
      <c r="L85" s="81"/>
      <c r="M85" s="81"/>
    </row>
    <row r="86" spans="1:13" ht="18.75">
      <c r="A86" s="221" t="s">
        <v>303</v>
      </c>
      <c r="B86" s="229">
        <v>0</v>
      </c>
      <c r="C86" s="229">
        <v>0</v>
      </c>
      <c r="D86" s="229">
        <v>0</v>
      </c>
      <c r="E86" s="229">
        <v>0</v>
      </c>
      <c r="F86" s="229">
        <v>0</v>
      </c>
      <c r="G86" s="229">
        <v>0</v>
      </c>
      <c r="H86" s="81"/>
      <c r="I86" s="81"/>
      <c r="J86" s="81"/>
      <c r="K86" s="81"/>
      <c r="L86" s="81"/>
      <c r="M86" s="81"/>
    </row>
    <row r="87" spans="1:13" ht="18.75">
      <c r="A87" s="221" t="s">
        <v>304</v>
      </c>
      <c r="B87" s="229">
        <v>0</v>
      </c>
      <c r="C87" s="229">
        <v>0</v>
      </c>
      <c r="D87" s="229">
        <v>0</v>
      </c>
      <c r="E87" s="229">
        <v>0</v>
      </c>
      <c r="F87" s="229">
        <v>0</v>
      </c>
      <c r="G87" s="229">
        <v>0</v>
      </c>
      <c r="H87" s="81"/>
      <c r="I87" s="81"/>
      <c r="J87" s="81"/>
      <c r="K87" s="81"/>
      <c r="L87" s="81"/>
      <c r="M87" s="81"/>
    </row>
    <row r="88" spans="1:13" ht="18.75">
      <c r="A88" s="221" t="s">
        <v>305</v>
      </c>
      <c r="B88" s="229">
        <v>0</v>
      </c>
      <c r="C88" s="229">
        <v>0</v>
      </c>
      <c r="D88" s="229">
        <v>0</v>
      </c>
      <c r="E88" s="229">
        <v>0</v>
      </c>
      <c r="F88" s="229">
        <v>0</v>
      </c>
      <c r="G88" s="229">
        <v>0</v>
      </c>
      <c r="H88" s="81"/>
      <c r="I88" s="81"/>
      <c r="J88" s="81"/>
      <c r="K88" s="81"/>
      <c r="L88" s="81"/>
      <c r="M88" s="81"/>
    </row>
    <row r="89" spans="1:13" ht="18.75">
      <c r="A89" s="221" t="s">
        <v>306</v>
      </c>
      <c r="B89" s="229">
        <v>0</v>
      </c>
      <c r="C89" s="229">
        <v>0</v>
      </c>
      <c r="D89" s="229">
        <v>0</v>
      </c>
      <c r="E89" s="229">
        <v>0</v>
      </c>
      <c r="F89" s="229">
        <v>0</v>
      </c>
      <c r="G89" s="229">
        <v>0</v>
      </c>
      <c r="H89" s="81"/>
      <c r="I89" s="81"/>
      <c r="J89" s="81"/>
      <c r="K89" s="81"/>
      <c r="L89" s="81"/>
      <c r="M89" s="81"/>
    </row>
    <row r="90" spans="1:13" ht="18.75">
      <c r="A90" s="221" t="s">
        <v>307</v>
      </c>
      <c r="B90" s="229">
        <v>0</v>
      </c>
      <c r="C90" s="229">
        <v>0</v>
      </c>
      <c r="D90" s="229">
        <v>0</v>
      </c>
      <c r="E90" s="229">
        <v>0</v>
      </c>
      <c r="F90" s="229">
        <v>0</v>
      </c>
      <c r="G90" s="229">
        <v>0</v>
      </c>
      <c r="H90" s="81"/>
      <c r="I90" s="81"/>
      <c r="J90" s="81"/>
      <c r="K90" s="81"/>
      <c r="L90" s="81"/>
      <c r="M90" s="81"/>
    </row>
    <row r="91" spans="1:13" ht="18.75">
      <c r="A91" s="231" t="s">
        <v>308</v>
      </c>
      <c r="B91" s="232">
        <f t="shared" ref="B91:G91" si="14">B92+B110+B100+B120+B130+B140+B144+B153+B157</f>
        <v>51271328</v>
      </c>
      <c r="C91" s="232">
        <f>C92+C110+C100+C120+C130+C140+C144+C153+C157</f>
        <v>1.0913936421275139E-11</v>
      </c>
      <c r="D91" s="232">
        <f>D92+D110+D100+D120+D130+D140+D144+D153+D157</f>
        <v>51271328.000000007</v>
      </c>
      <c r="E91" s="232">
        <f>E92+E110+E100+E120+E130+E140+E144+E153+E157</f>
        <v>10634781.609999999</v>
      </c>
      <c r="F91" s="232">
        <f>F92+F110+F100+F120+F130+F140+F144+F153+F157</f>
        <v>9937660.7199999988</v>
      </c>
      <c r="G91" s="232">
        <f t="shared" si="14"/>
        <v>40636546.390000008</v>
      </c>
      <c r="H91" s="226"/>
      <c r="I91" s="81"/>
      <c r="J91" s="81"/>
      <c r="K91" s="81"/>
      <c r="L91" s="81"/>
      <c r="M91" s="81"/>
    </row>
    <row r="92" spans="1:13" ht="18.75">
      <c r="A92" s="219" t="s">
        <v>309</v>
      </c>
      <c r="B92" s="233">
        <f>SUM(B93:B99)</f>
        <v>47154870</v>
      </c>
      <c r="C92" s="233">
        <f t="shared" ref="C92:G92" si="15">SUM(C93:C99)</f>
        <v>0</v>
      </c>
      <c r="D92" s="233">
        <f t="shared" si="15"/>
        <v>47154870.000000007</v>
      </c>
      <c r="E92" s="233">
        <f t="shared" si="15"/>
        <v>9654462.9499999993</v>
      </c>
      <c r="F92" s="233">
        <f t="shared" si="15"/>
        <v>8964916.0099999998</v>
      </c>
      <c r="G92" s="233">
        <f t="shared" si="15"/>
        <v>37500407.050000004</v>
      </c>
      <c r="H92" s="81"/>
      <c r="I92" s="81"/>
      <c r="J92" s="81"/>
      <c r="K92" s="81"/>
      <c r="L92" s="81"/>
      <c r="M92" s="81"/>
    </row>
    <row r="93" spans="1:13" ht="18.75">
      <c r="A93" s="221" t="s">
        <v>238</v>
      </c>
      <c r="B93" s="222">
        <v>26001379.920000002</v>
      </c>
      <c r="C93" s="222">
        <v>-46801.68</v>
      </c>
      <c r="D93" s="222">
        <v>25954578.240000002</v>
      </c>
      <c r="E93" s="222">
        <v>6429186.8799999999</v>
      </c>
      <c r="F93" s="222">
        <v>6429186.8799999999</v>
      </c>
      <c r="G93" s="234">
        <v>19525391.360000003</v>
      </c>
      <c r="H93" s="81"/>
      <c r="I93" s="81"/>
      <c r="J93" s="81"/>
      <c r="K93" s="81"/>
      <c r="L93" s="81"/>
      <c r="M93" s="81"/>
    </row>
    <row r="94" spans="1:13" ht="18.75">
      <c r="A94" s="221" t="s">
        <v>239</v>
      </c>
      <c r="B94" s="222"/>
      <c r="C94" s="222"/>
      <c r="D94" s="222">
        <v>0</v>
      </c>
      <c r="E94" s="222"/>
      <c r="F94" s="222"/>
      <c r="G94" s="222">
        <v>0</v>
      </c>
      <c r="H94" s="81"/>
      <c r="I94" s="81"/>
      <c r="J94" s="81"/>
      <c r="K94" s="81"/>
      <c r="L94" s="81"/>
      <c r="M94" s="81"/>
    </row>
    <row r="95" spans="1:13" ht="18.75">
      <c r="A95" s="221" t="s">
        <v>240</v>
      </c>
      <c r="B95" s="222">
        <v>8508128.6799999997</v>
      </c>
      <c r="C95" s="222">
        <v>0</v>
      </c>
      <c r="D95" s="222">
        <v>8508128.6799999997</v>
      </c>
      <c r="E95" s="222">
        <v>764301</v>
      </c>
      <c r="F95" s="222">
        <v>764301</v>
      </c>
      <c r="G95" s="234">
        <v>7743827.6799999997</v>
      </c>
      <c r="H95" s="81"/>
      <c r="I95" s="81"/>
      <c r="J95" s="81"/>
      <c r="K95" s="81"/>
      <c r="L95" s="81"/>
      <c r="M95" s="81"/>
    </row>
    <row r="96" spans="1:13" ht="18.75">
      <c r="A96" s="221" t="s">
        <v>241</v>
      </c>
      <c r="B96" s="222">
        <v>6439088.8399999999</v>
      </c>
      <c r="C96" s="222">
        <v>0</v>
      </c>
      <c r="D96" s="222">
        <v>6439088.8399999999</v>
      </c>
      <c r="E96" s="222">
        <v>1799450.04</v>
      </c>
      <c r="F96" s="222">
        <v>1111131.67</v>
      </c>
      <c r="G96" s="234">
        <v>4639638.8</v>
      </c>
      <c r="H96" s="81"/>
      <c r="I96" s="81"/>
      <c r="J96" s="81"/>
      <c r="K96" s="81"/>
      <c r="L96" s="81"/>
      <c r="M96" s="81"/>
    </row>
    <row r="97" spans="1:13" ht="18.75">
      <c r="A97" s="221" t="s">
        <v>242</v>
      </c>
      <c r="B97" s="222">
        <v>2352824.56</v>
      </c>
      <c r="C97" s="222">
        <v>0</v>
      </c>
      <c r="D97" s="222">
        <v>2352824.56</v>
      </c>
      <c r="E97" s="222">
        <v>474319.35</v>
      </c>
      <c r="F97" s="222">
        <v>473090.78</v>
      </c>
      <c r="G97" s="234">
        <v>1878505.21</v>
      </c>
      <c r="H97" s="81"/>
      <c r="I97" s="81"/>
      <c r="J97" s="81"/>
      <c r="K97" s="81"/>
      <c r="L97" s="81"/>
      <c r="M97" s="81"/>
    </row>
    <row r="98" spans="1:13" ht="18.75">
      <c r="A98" s="221" t="s">
        <v>243</v>
      </c>
      <c r="B98" s="222">
        <v>1416442</v>
      </c>
      <c r="C98" s="222">
        <v>0</v>
      </c>
      <c r="D98" s="222">
        <v>1416442</v>
      </c>
      <c r="E98" s="222">
        <v>0</v>
      </c>
      <c r="F98" s="222">
        <v>0</v>
      </c>
      <c r="G98" s="234">
        <v>1416442</v>
      </c>
      <c r="H98" s="81"/>
      <c r="I98" s="81"/>
      <c r="J98" s="81"/>
      <c r="K98" s="81"/>
      <c r="L98" s="81"/>
      <c r="M98" s="81"/>
    </row>
    <row r="99" spans="1:13" ht="18.75">
      <c r="A99" s="221" t="s">
        <v>244</v>
      </c>
      <c r="B99" s="222">
        <v>2437006</v>
      </c>
      <c r="C99" s="222">
        <v>46801.68</v>
      </c>
      <c r="D99" s="222">
        <v>2483807.6800000002</v>
      </c>
      <c r="E99" s="222">
        <v>187205.68</v>
      </c>
      <c r="F99" s="222">
        <v>187205.68</v>
      </c>
      <c r="G99" s="234">
        <v>2296602</v>
      </c>
      <c r="H99" s="81"/>
      <c r="I99" s="81"/>
      <c r="J99" s="81"/>
      <c r="K99" s="81"/>
      <c r="L99" s="81"/>
      <c r="M99" s="81"/>
    </row>
    <row r="100" spans="1:13" ht="18.75">
      <c r="A100" s="219" t="s">
        <v>310</v>
      </c>
      <c r="B100" s="233">
        <f>SUM(B101:B109)</f>
        <v>1623933</v>
      </c>
      <c r="C100" s="233">
        <f t="shared" ref="C100:G100" si="16">SUM(C101:C109)</f>
        <v>17923.880000000005</v>
      </c>
      <c r="D100" s="233">
        <f t="shared" si="16"/>
        <v>1641856.88</v>
      </c>
      <c r="E100" s="233">
        <f t="shared" si="16"/>
        <v>534112.85</v>
      </c>
      <c r="F100" s="233">
        <f t="shared" si="16"/>
        <v>532708.87</v>
      </c>
      <c r="G100" s="233">
        <f t="shared" si="16"/>
        <v>1107744.03</v>
      </c>
      <c r="H100" s="81"/>
      <c r="I100" s="81"/>
      <c r="J100" s="81"/>
      <c r="K100" s="81"/>
      <c r="L100" s="81"/>
      <c r="M100" s="81"/>
    </row>
    <row r="101" spans="1:13" ht="37.5">
      <c r="A101" s="224" t="s">
        <v>246</v>
      </c>
      <c r="B101" s="222">
        <v>411903</v>
      </c>
      <c r="C101" s="222">
        <v>-22738.84</v>
      </c>
      <c r="D101" s="222">
        <v>389164.16</v>
      </c>
      <c r="E101" s="222">
        <v>110827.57</v>
      </c>
      <c r="F101" s="222">
        <v>110827.57</v>
      </c>
      <c r="G101" s="234">
        <v>278336.58999999997</v>
      </c>
      <c r="H101" s="81"/>
      <c r="I101" s="81"/>
      <c r="J101" s="81"/>
      <c r="K101" s="81"/>
      <c r="L101" s="81"/>
      <c r="M101" s="81"/>
    </row>
    <row r="102" spans="1:13" ht="18.75">
      <c r="A102" s="221" t="s">
        <v>247</v>
      </c>
      <c r="B102" s="222">
        <v>57852</v>
      </c>
      <c r="C102" s="222">
        <v>37670.49</v>
      </c>
      <c r="D102" s="222">
        <v>95522.489999999991</v>
      </c>
      <c r="E102" s="222">
        <v>29231.99</v>
      </c>
      <c r="F102" s="222">
        <v>29231.99</v>
      </c>
      <c r="G102" s="234">
        <v>66290.499999999985</v>
      </c>
      <c r="H102" s="81"/>
      <c r="I102" s="81"/>
      <c r="J102" s="81"/>
      <c r="K102" s="81"/>
      <c r="L102" s="81"/>
      <c r="M102" s="81"/>
    </row>
    <row r="103" spans="1:13" ht="18.75">
      <c r="A103" s="221" t="s">
        <v>248</v>
      </c>
      <c r="B103" s="222"/>
      <c r="C103" s="222"/>
      <c r="D103" s="222">
        <v>0</v>
      </c>
      <c r="E103" s="222"/>
      <c r="F103" s="222"/>
      <c r="G103" s="235">
        <v>0</v>
      </c>
      <c r="H103" s="81"/>
      <c r="I103" s="81"/>
      <c r="J103" s="81"/>
      <c r="K103" s="81"/>
      <c r="L103" s="81"/>
      <c r="M103" s="81"/>
    </row>
    <row r="104" spans="1:13" ht="18.75">
      <c r="A104" s="221" t="s">
        <v>249</v>
      </c>
      <c r="B104" s="222">
        <v>393978</v>
      </c>
      <c r="C104" s="222">
        <v>-2707.43</v>
      </c>
      <c r="D104" s="222">
        <v>391270.57</v>
      </c>
      <c r="E104" s="222">
        <v>96176.2</v>
      </c>
      <c r="F104" s="222">
        <v>96176.2</v>
      </c>
      <c r="G104" s="234">
        <v>295094.37</v>
      </c>
      <c r="H104" s="81"/>
      <c r="I104" s="81"/>
      <c r="J104" s="81"/>
      <c r="K104" s="81"/>
      <c r="L104" s="81"/>
      <c r="M104" s="81"/>
    </row>
    <row r="105" spans="1:13" ht="18.75">
      <c r="A105" s="221" t="s">
        <v>250</v>
      </c>
      <c r="B105" s="222">
        <v>48512</v>
      </c>
      <c r="C105" s="222">
        <v>7383.59</v>
      </c>
      <c r="D105" s="222">
        <v>55895.59</v>
      </c>
      <c r="E105" s="222">
        <v>7860.23</v>
      </c>
      <c r="F105" s="222">
        <v>7860.23</v>
      </c>
      <c r="G105" s="234">
        <v>48035.360000000001</v>
      </c>
      <c r="H105" s="81"/>
      <c r="I105" s="81"/>
      <c r="J105" s="81"/>
      <c r="K105" s="81"/>
      <c r="L105" s="81"/>
      <c r="M105" s="81"/>
    </row>
    <row r="106" spans="1:13" ht="18.75">
      <c r="A106" s="221" t="s">
        <v>251</v>
      </c>
      <c r="B106" s="222">
        <v>404200</v>
      </c>
      <c r="C106" s="222">
        <v>-114406.64</v>
      </c>
      <c r="D106" s="222">
        <v>289793.36</v>
      </c>
      <c r="E106" s="222">
        <v>151568.15</v>
      </c>
      <c r="F106" s="222">
        <v>150838.15</v>
      </c>
      <c r="G106" s="234">
        <v>138225.21</v>
      </c>
      <c r="H106" s="81"/>
      <c r="I106" s="81"/>
      <c r="J106" s="81"/>
      <c r="K106" s="81"/>
      <c r="L106" s="81"/>
      <c r="M106" s="81"/>
    </row>
    <row r="107" spans="1:13" ht="18.75">
      <c r="A107" s="221" t="s">
        <v>252</v>
      </c>
      <c r="B107" s="222">
        <v>40076</v>
      </c>
      <c r="C107" s="222">
        <v>0</v>
      </c>
      <c r="D107" s="222">
        <v>40076</v>
      </c>
      <c r="E107" s="222">
        <v>0</v>
      </c>
      <c r="F107" s="222">
        <v>0</v>
      </c>
      <c r="G107" s="234">
        <v>40076</v>
      </c>
      <c r="H107" s="81"/>
      <c r="I107" s="81"/>
      <c r="J107" s="81"/>
      <c r="K107" s="81"/>
      <c r="L107" s="81"/>
      <c r="M107" s="81"/>
    </row>
    <row r="108" spans="1:13" ht="18.75">
      <c r="A108" s="221" t="s">
        <v>253</v>
      </c>
      <c r="B108" s="222"/>
      <c r="C108" s="222"/>
      <c r="D108" s="222">
        <v>0</v>
      </c>
      <c r="E108" s="222"/>
      <c r="F108" s="222"/>
      <c r="G108" s="235">
        <v>0</v>
      </c>
      <c r="H108" s="81"/>
      <c r="I108" s="81"/>
      <c r="J108" s="81"/>
      <c r="K108" s="81"/>
      <c r="L108" s="81"/>
      <c r="M108" s="81"/>
    </row>
    <row r="109" spans="1:13" ht="18.75">
      <c r="A109" s="221" t="s">
        <v>254</v>
      </c>
      <c r="B109" s="222">
        <v>267412</v>
      </c>
      <c r="C109" s="222">
        <v>112722.71</v>
      </c>
      <c r="D109" s="222">
        <v>380134.71</v>
      </c>
      <c r="E109" s="222">
        <v>138448.71</v>
      </c>
      <c r="F109" s="222">
        <v>137774.73000000001</v>
      </c>
      <c r="G109" s="234">
        <v>241686.00000000003</v>
      </c>
      <c r="H109" s="81"/>
      <c r="I109" s="81"/>
      <c r="J109" s="81"/>
      <c r="K109" s="81"/>
      <c r="L109" s="81"/>
      <c r="M109" s="81"/>
    </row>
    <row r="110" spans="1:13" ht="18.75">
      <c r="A110" s="219" t="s">
        <v>255</v>
      </c>
      <c r="B110" s="233">
        <f>SUM(B111:B119)</f>
        <v>2492525</v>
      </c>
      <c r="C110" s="233">
        <f>SUM(C111:C119)</f>
        <v>-17923.879999999994</v>
      </c>
      <c r="D110" s="233">
        <f t="shared" ref="D110:G110" si="17">SUM(D111:D119)</f>
        <v>2474601.12</v>
      </c>
      <c r="E110" s="233">
        <f t="shared" si="17"/>
        <v>446205.81</v>
      </c>
      <c r="F110" s="233">
        <f t="shared" si="17"/>
        <v>440035.83999999997</v>
      </c>
      <c r="G110" s="233">
        <f t="shared" si="17"/>
        <v>2028395.3099999996</v>
      </c>
      <c r="H110" s="81"/>
      <c r="I110" s="81"/>
      <c r="J110" s="81"/>
      <c r="K110" s="81"/>
      <c r="L110" s="81"/>
      <c r="M110" s="81"/>
    </row>
    <row r="111" spans="1:13" ht="18.75">
      <c r="A111" s="221" t="s">
        <v>256</v>
      </c>
      <c r="B111" s="222">
        <v>400676</v>
      </c>
      <c r="C111" s="222">
        <v>21146.11</v>
      </c>
      <c r="D111" s="222">
        <v>421822.11</v>
      </c>
      <c r="E111" s="222">
        <v>168633.67</v>
      </c>
      <c r="F111" s="222">
        <v>168633.67</v>
      </c>
      <c r="G111" s="234">
        <v>253188.43999999997</v>
      </c>
      <c r="H111" s="81"/>
      <c r="I111" s="81"/>
      <c r="J111" s="81"/>
      <c r="K111" s="81"/>
      <c r="L111" s="81"/>
      <c r="M111" s="81"/>
    </row>
    <row r="112" spans="1:13" ht="18.75">
      <c r="A112" s="221" t="s">
        <v>257</v>
      </c>
      <c r="B112" s="222">
        <v>259100</v>
      </c>
      <c r="C112" s="222">
        <v>-9755.99</v>
      </c>
      <c r="D112" s="222">
        <v>249344.01</v>
      </c>
      <c r="E112" s="222">
        <v>48528.46</v>
      </c>
      <c r="F112" s="222">
        <v>48528.46</v>
      </c>
      <c r="G112" s="234">
        <v>200815.55000000002</v>
      </c>
      <c r="H112" s="81"/>
      <c r="I112" s="81"/>
      <c r="J112" s="81"/>
      <c r="K112" s="81"/>
      <c r="L112" s="81"/>
      <c r="M112" s="81"/>
    </row>
    <row r="113" spans="1:13" ht="18.75">
      <c r="A113" s="221" t="s">
        <v>258</v>
      </c>
      <c r="B113" s="222">
        <v>682000</v>
      </c>
      <c r="C113" s="222">
        <v>-4497.5200000000004</v>
      </c>
      <c r="D113" s="222">
        <v>677502.48</v>
      </c>
      <c r="E113" s="222">
        <v>17601.88</v>
      </c>
      <c r="F113" s="222">
        <v>12381.88</v>
      </c>
      <c r="G113" s="234">
        <v>659900.6</v>
      </c>
      <c r="H113" s="81"/>
      <c r="I113" s="81"/>
      <c r="J113" s="81"/>
      <c r="K113" s="81"/>
      <c r="L113" s="81"/>
      <c r="M113" s="81"/>
    </row>
    <row r="114" spans="1:13" ht="18.75">
      <c r="A114" s="221" t="s">
        <v>259</v>
      </c>
      <c r="B114" s="222">
        <v>106000</v>
      </c>
      <c r="C114" s="222">
        <v>-24378.52</v>
      </c>
      <c r="D114" s="222">
        <v>81621.48</v>
      </c>
      <c r="E114" s="222">
        <v>2600.59</v>
      </c>
      <c r="F114" s="222">
        <v>2600.59</v>
      </c>
      <c r="G114" s="234">
        <v>79020.89</v>
      </c>
      <c r="H114" s="81"/>
      <c r="I114" s="81"/>
      <c r="J114" s="81"/>
      <c r="K114" s="81"/>
      <c r="L114" s="81"/>
      <c r="M114" s="81"/>
    </row>
    <row r="115" spans="1:13" ht="18.75">
      <c r="A115" s="224" t="s">
        <v>260</v>
      </c>
      <c r="B115" s="222">
        <v>451196</v>
      </c>
      <c r="C115" s="222">
        <v>50281.17</v>
      </c>
      <c r="D115" s="222">
        <v>501477.17</v>
      </c>
      <c r="E115" s="222">
        <v>98283.97</v>
      </c>
      <c r="F115" s="222">
        <v>97334</v>
      </c>
      <c r="G115" s="234">
        <v>403193.19999999995</v>
      </c>
      <c r="H115" s="81"/>
      <c r="I115" s="81"/>
      <c r="J115" s="81"/>
      <c r="K115" s="81"/>
      <c r="L115" s="81"/>
      <c r="M115" s="81"/>
    </row>
    <row r="116" spans="1:13" ht="18.75">
      <c r="A116" s="221" t="s">
        <v>261</v>
      </c>
      <c r="B116" s="222">
        <v>160000</v>
      </c>
      <c r="C116" s="222">
        <v>-30780.27</v>
      </c>
      <c r="D116" s="222">
        <v>129219.73</v>
      </c>
      <c r="E116" s="222">
        <v>26557.040000000001</v>
      </c>
      <c r="F116" s="222">
        <v>26557.040000000001</v>
      </c>
      <c r="G116" s="234">
        <v>102662.69</v>
      </c>
      <c r="H116" s="81"/>
      <c r="I116" s="81"/>
      <c r="J116" s="81"/>
      <c r="K116" s="81"/>
      <c r="L116" s="81"/>
      <c r="M116" s="81"/>
    </row>
    <row r="117" spans="1:13" ht="18.75">
      <c r="A117" s="221" t="s">
        <v>262</v>
      </c>
      <c r="B117" s="222">
        <v>49000</v>
      </c>
      <c r="C117" s="222">
        <v>14910.64</v>
      </c>
      <c r="D117" s="222">
        <v>63910.64</v>
      </c>
      <c r="E117" s="222">
        <v>10902.65</v>
      </c>
      <c r="F117" s="222">
        <v>10902.65</v>
      </c>
      <c r="G117" s="234">
        <v>53007.99</v>
      </c>
      <c r="H117" s="81"/>
      <c r="I117" s="81"/>
      <c r="J117" s="81"/>
      <c r="K117" s="81"/>
      <c r="L117" s="81"/>
      <c r="M117" s="81"/>
    </row>
    <row r="118" spans="1:13" ht="18.75">
      <c r="A118" s="221" t="s">
        <v>263</v>
      </c>
      <c r="B118" s="222">
        <v>205000</v>
      </c>
      <c r="C118" s="222">
        <v>-54226.879999999997</v>
      </c>
      <c r="D118" s="222">
        <v>150773.12</v>
      </c>
      <c r="E118" s="222">
        <v>42594.54</v>
      </c>
      <c r="F118" s="222">
        <v>42594.54</v>
      </c>
      <c r="G118" s="234">
        <v>108178.57999999999</v>
      </c>
      <c r="H118" s="81"/>
      <c r="I118" s="81"/>
      <c r="J118" s="81"/>
      <c r="K118" s="81"/>
      <c r="L118" s="81"/>
      <c r="M118" s="81"/>
    </row>
    <row r="119" spans="1:13" ht="18.75">
      <c r="A119" s="221" t="s">
        <v>264</v>
      </c>
      <c r="B119" s="222">
        <v>179553</v>
      </c>
      <c r="C119" s="222">
        <v>19377.38</v>
      </c>
      <c r="D119" s="222">
        <v>198930.38</v>
      </c>
      <c r="E119" s="222">
        <v>30503.01</v>
      </c>
      <c r="F119" s="222">
        <v>30503.01</v>
      </c>
      <c r="G119" s="234">
        <v>168427.37</v>
      </c>
      <c r="H119" s="81"/>
      <c r="I119" s="81"/>
      <c r="J119" s="81"/>
      <c r="K119" s="81"/>
      <c r="L119" s="81"/>
      <c r="M119" s="81"/>
    </row>
    <row r="120" spans="1:13" ht="18.75" customHeight="1">
      <c r="A120" s="227" t="s">
        <v>265</v>
      </c>
      <c r="B120" s="233">
        <f>SUM(B121:B129)</f>
        <v>0</v>
      </c>
      <c r="C120" s="233">
        <f t="shared" ref="C120:G120" si="18">SUM(C121:C129)</f>
        <v>0</v>
      </c>
      <c r="D120" s="233">
        <f t="shared" si="18"/>
        <v>0</v>
      </c>
      <c r="E120" s="233">
        <f t="shared" si="18"/>
        <v>0</v>
      </c>
      <c r="F120" s="233">
        <f t="shared" si="18"/>
        <v>0</v>
      </c>
      <c r="G120" s="233">
        <f t="shared" si="18"/>
        <v>0</v>
      </c>
      <c r="H120" s="81"/>
      <c r="I120" s="81"/>
      <c r="J120" s="81"/>
      <c r="K120" s="81"/>
      <c r="L120" s="81"/>
      <c r="M120" s="81"/>
    </row>
    <row r="121" spans="1:13" ht="18.75">
      <c r="A121" s="221" t="s">
        <v>266</v>
      </c>
      <c r="B121" s="222">
        <v>0</v>
      </c>
      <c r="C121" s="222">
        <v>0</v>
      </c>
      <c r="D121" s="222">
        <v>0</v>
      </c>
      <c r="E121" s="222">
        <v>0</v>
      </c>
      <c r="F121" s="222">
        <v>0</v>
      </c>
      <c r="G121" s="235">
        <v>0</v>
      </c>
      <c r="H121" s="81"/>
      <c r="I121" s="81"/>
      <c r="J121" s="81"/>
      <c r="K121" s="81"/>
      <c r="L121" s="81"/>
      <c r="M121" s="81"/>
    </row>
    <row r="122" spans="1:13" ht="18.75">
      <c r="A122" s="221" t="s">
        <v>267</v>
      </c>
      <c r="B122" s="222">
        <v>0</v>
      </c>
      <c r="C122" s="222">
        <v>0</v>
      </c>
      <c r="D122" s="222">
        <v>0</v>
      </c>
      <c r="E122" s="222">
        <v>0</v>
      </c>
      <c r="F122" s="222">
        <v>0</v>
      </c>
      <c r="G122" s="235">
        <v>0</v>
      </c>
      <c r="H122" s="81"/>
      <c r="I122" s="81"/>
      <c r="J122" s="81"/>
      <c r="K122" s="81"/>
      <c r="L122" s="81"/>
      <c r="M122" s="81"/>
    </row>
    <row r="123" spans="1:13" ht="18.75">
      <c r="A123" s="221" t="s">
        <v>268</v>
      </c>
      <c r="B123" s="222">
        <v>0</v>
      </c>
      <c r="C123" s="222">
        <v>0</v>
      </c>
      <c r="D123" s="222">
        <v>0</v>
      </c>
      <c r="E123" s="222">
        <v>0</v>
      </c>
      <c r="F123" s="222">
        <v>0</v>
      </c>
      <c r="G123" s="235">
        <v>0</v>
      </c>
      <c r="H123" s="81"/>
      <c r="I123" s="81"/>
      <c r="J123" s="81"/>
      <c r="K123" s="81"/>
      <c r="L123" s="81"/>
      <c r="M123" s="81"/>
    </row>
    <row r="124" spans="1:13" ht="18.75">
      <c r="A124" s="221" t="s">
        <v>269</v>
      </c>
      <c r="B124" s="222">
        <v>0</v>
      </c>
      <c r="C124" s="222">
        <v>0</v>
      </c>
      <c r="D124" s="222">
        <v>0</v>
      </c>
      <c r="E124" s="222">
        <v>0</v>
      </c>
      <c r="F124" s="222">
        <v>0</v>
      </c>
      <c r="G124" s="234">
        <v>0</v>
      </c>
      <c r="H124" s="81"/>
      <c r="I124" s="81"/>
      <c r="J124" s="81"/>
      <c r="K124" s="81"/>
      <c r="L124" s="81"/>
      <c r="M124" s="81"/>
    </row>
    <row r="125" spans="1:13" ht="18.75">
      <c r="A125" s="221" t="s">
        <v>270</v>
      </c>
      <c r="B125" s="222">
        <v>0</v>
      </c>
      <c r="C125" s="222">
        <v>0</v>
      </c>
      <c r="D125" s="222">
        <v>0</v>
      </c>
      <c r="E125" s="222">
        <v>0</v>
      </c>
      <c r="F125" s="222">
        <v>0</v>
      </c>
      <c r="G125" s="235">
        <v>0</v>
      </c>
      <c r="H125" s="81"/>
      <c r="I125" s="81"/>
      <c r="J125" s="81"/>
      <c r="K125" s="81"/>
      <c r="L125" s="81"/>
      <c r="M125" s="81"/>
    </row>
    <row r="126" spans="1:13" ht="18.75">
      <c r="A126" s="221" t="s">
        <v>271</v>
      </c>
      <c r="B126" s="222">
        <v>0</v>
      </c>
      <c r="C126" s="222">
        <v>0</v>
      </c>
      <c r="D126" s="222">
        <v>0</v>
      </c>
      <c r="E126" s="222">
        <v>0</v>
      </c>
      <c r="F126" s="222">
        <v>0</v>
      </c>
      <c r="G126" s="235">
        <v>0</v>
      </c>
      <c r="H126" s="81"/>
      <c r="I126" s="81"/>
      <c r="J126" s="81"/>
      <c r="K126" s="81"/>
      <c r="L126" s="81"/>
      <c r="M126" s="81"/>
    </row>
    <row r="127" spans="1:13" ht="18.75">
      <c r="A127" s="221" t="s">
        <v>272</v>
      </c>
      <c r="B127" s="222">
        <v>0</v>
      </c>
      <c r="C127" s="222">
        <v>0</v>
      </c>
      <c r="D127" s="222">
        <v>0</v>
      </c>
      <c r="E127" s="222">
        <v>0</v>
      </c>
      <c r="F127" s="222">
        <v>0</v>
      </c>
      <c r="G127" s="235">
        <v>0</v>
      </c>
      <c r="H127" s="81"/>
      <c r="I127" s="81"/>
      <c r="J127" s="81"/>
      <c r="K127" s="81"/>
      <c r="L127" s="81"/>
      <c r="M127" s="81"/>
    </row>
    <row r="128" spans="1:13" ht="18.75">
      <c r="A128" s="221" t="s">
        <v>273</v>
      </c>
      <c r="B128" s="222">
        <v>0</v>
      </c>
      <c r="C128" s="222">
        <v>0</v>
      </c>
      <c r="D128" s="222">
        <v>0</v>
      </c>
      <c r="E128" s="222">
        <v>0</v>
      </c>
      <c r="F128" s="222">
        <v>0</v>
      </c>
      <c r="G128" s="235">
        <v>0</v>
      </c>
      <c r="H128" s="81"/>
      <c r="I128" s="81"/>
      <c r="J128" s="81"/>
      <c r="K128" s="81"/>
      <c r="L128" s="81"/>
      <c r="M128" s="81"/>
    </row>
    <row r="129" spans="1:13" ht="18.75">
      <c r="A129" s="221" t="s">
        <v>274</v>
      </c>
      <c r="B129" s="222">
        <v>0</v>
      </c>
      <c r="C129" s="222">
        <v>0</v>
      </c>
      <c r="D129" s="222">
        <v>0</v>
      </c>
      <c r="E129" s="222">
        <v>0</v>
      </c>
      <c r="F129" s="222">
        <v>0</v>
      </c>
      <c r="G129" s="235">
        <v>0</v>
      </c>
      <c r="H129" s="81"/>
      <c r="I129" s="81"/>
      <c r="J129" s="81"/>
      <c r="K129" s="81"/>
      <c r="L129" s="81"/>
      <c r="M129" s="81"/>
    </row>
    <row r="130" spans="1:13" ht="18.75">
      <c r="A130" s="227" t="s">
        <v>275</v>
      </c>
      <c r="B130" s="236">
        <f>SUM(B131:B139)</f>
        <v>0</v>
      </c>
      <c r="C130" s="236">
        <f t="shared" ref="C130:G130" si="19">SUM(C131:C139)</f>
        <v>0</v>
      </c>
      <c r="D130" s="236">
        <f t="shared" si="19"/>
        <v>0</v>
      </c>
      <c r="E130" s="236">
        <f t="shared" si="19"/>
        <v>0</v>
      </c>
      <c r="F130" s="236">
        <f t="shared" si="19"/>
        <v>0</v>
      </c>
      <c r="G130" s="236">
        <f t="shared" si="19"/>
        <v>0</v>
      </c>
      <c r="H130" s="81"/>
      <c r="I130" s="81"/>
      <c r="J130" s="81"/>
      <c r="K130" s="81"/>
      <c r="L130" s="81"/>
      <c r="M130" s="81"/>
    </row>
    <row r="131" spans="1:13" ht="18.75">
      <c r="A131" s="221" t="s">
        <v>276</v>
      </c>
      <c r="B131" s="222">
        <v>0</v>
      </c>
      <c r="C131" s="222">
        <v>0</v>
      </c>
      <c r="D131" s="222">
        <v>0</v>
      </c>
      <c r="E131" s="222">
        <v>0</v>
      </c>
      <c r="F131" s="222">
        <v>0</v>
      </c>
      <c r="G131" s="235">
        <v>0</v>
      </c>
      <c r="H131" s="81"/>
      <c r="I131" s="81"/>
      <c r="J131" s="81"/>
      <c r="K131" s="81"/>
      <c r="L131" s="81"/>
      <c r="M131" s="81"/>
    </row>
    <row r="132" spans="1:13" ht="18.75">
      <c r="A132" s="221" t="s">
        <v>277</v>
      </c>
      <c r="B132" s="222">
        <v>0</v>
      </c>
      <c r="C132" s="222">
        <v>0</v>
      </c>
      <c r="D132" s="222">
        <v>0</v>
      </c>
      <c r="E132" s="222">
        <v>0</v>
      </c>
      <c r="F132" s="222">
        <v>0</v>
      </c>
      <c r="G132" s="235">
        <v>0</v>
      </c>
      <c r="H132" s="81"/>
      <c r="I132" s="81"/>
      <c r="J132" s="81"/>
      <c r="K132" s="81"/>
      <c r="L132" s="81"/>
      <c r="M132" s="81"/>
    </row>
    <row r="133" spans="1:13" ht="18.75">
      <c r="A133" s="221" t="s">
        <v>278</v>
      </c>
      <c r="B133" s="222">
        <v>0</v>
      </c>
      <c r="C133" s="222">
        <v>0</v>
      </c>
      <c r="D133" s="222">
        <v>0</v>
      </c>
      <c r="E133" s="222">
        <v>0</v>
      </c>
      <c r="F133" s="222">
        <v>0</v>
      </c>
      <c r="G133" s="235">
        <v>0</v>
      </c>
      <c r="H133" s="81"/>
      <c r="I133" s="81"/>
      <c r="J133" s="81"/>
      <c r="K133" s="81"/>
      <c r="L133" s="81"/>
      <c r="M133" s="81"/>
    </row>
    <row r="134" spans="1:13" ht="18.75">
      <c r="A134" s="221" t="s">
        <v>279</v>
      </c>
      <c r="B134" s="222">
        <v>0</v>
      </c>
      <c r="C134" s="222">
        <v>0</v>
      </c>
      <c r="D134" s="222">
        <v>0</v>
      </c>
      <c r="E134" s="222">
        <v>0</v>
      </c>
      <c r="F134" s="222">
        <v>0</v>
      </c>
      <c r="G134" s="235">
        <v>0</v>
      </c>
      <c r="H134" s="81"/>
      <c r="I134" s="81"/>
      <c r="J134" s="81"/>
      <c r="K134" s="81"/>
      <c r="L134" s="81"/>
      <c r="M134" s="81"/>
    </row>
    <row r="135" spans="1:13" ht="18.75">
      <c r="A135" s="221" t="s">
        <v>280</v>
      </c>
      <c r="B135" s="222">
        <v>0</v>
      </c>
      <c r="C135" s="222">
        <v>0</v>
      </c>
      <c r="D135" s="222">
        <v>0</v>
      </c>
      <c r="E135" s="222">
        <v>0</v>
      </c>
      <c r="F135" s="222">
        <v>0</v>
      </c>
      <c r="G135" s="235">
        <v>0</v>
      </c>
      <c r="H135" s="81"/>
      <c r="I135" s="81"/>
      <c r="J135" s="81"/>
      <c r="K135" s="81"/>
      <c r="L135" s="81"/>
      <c r="M135" s="81"/>
    </row>
    <row r="136" spans="1:13" ht="18.75">
      <c r="A136" s="221" t="s">
        <v>281</v>
      </c>
      <c r="B136" s="222">
        <v>0</v>
      </c>
      <c r="C136" s="222">
        <v>0</v>
      </c>
      <c r="D136" s="222">
        <v>0</v>
      </c>
      <c r="E136" s="222">
        <v>0</v>
      </c>
      <c r="F136" s="222">
        <v>0</v>
      </c>
      <c r="G136" s="235">
        <v>0</v>
      </c>
      <c r="H136" s="81"/>
      <c r="I136" s="81"/>
      <c r="J136" s="81"/>
      <c r="K136" s="81"/>
      <c r="L136" s="81"/>
      <c r="M136" s="81"/>
    </row>
    <row r="137" spans="1:13" ht="18.75">
      <c r="A137" s="221" t="s">
        <v>282</v>
      </c>
      <c r="B137" s="222">
        <v>0</v>
      </c>
      <c r="C137" s="222">
        <v>0</v>
      </c>
      <c r="D137" s="222">
        <v>0</v>
      </c>
      <c r="E137" s="222">
        <v>0</v>
      </c>
      <c r="F137" s="222">
        <v>0</v>
      </c>
      <c r="G137" s="235">
        <v>0</v>
      </c>
      <c r="H137" s="81"/>
      <c r="I137" s="81"/>
      <c r="J137" s="81"/>
      <c r="K137" s="81"/>
      <c r="L137" s="81"/>
      <c r="M137" s="81"/>
    </row>
    <row r="138" spans="1:13" ht="18.75">
      <c r="A138" s="221" t="s">
        <v>283</v>
      </c>
      <c r="B138" s="222">
        <v>0</v>
      </c>
      <c r="C138" s="222">
        <v>0</v>
      </c>
      <c r="D138" s="222">
        <v>0</v>
      </c>
      <c r="E138" s="222">
        <v>0</v>
      </c>
      <c r="F138" s="222">
        <v>0</v>
      </c>
      <c r="G138" s="234">
        <v>0</v>
      </c>
      <c r="H138" s="81"/>
      <c r="I138" s="81"/>
      <c r="J138" s="81"/>
      <c r="K138" s="81"/>
      <c r="L138" s="81"/>
      <c r="M138" s="81"/>
    </row>
    <row r="139" spans="1:13" ht="18.75">
      <c r="A139" s="221" t="s">
        <v>284</v>
      </c>
      <c r="B139" s="222">
        <v>0</v>
      </c>
      <c r="C139" s="222">
        <v>0</v>
      </c>
      <c r="D139" s="222">
        <v>0</v>
      </c>
      <c r="E139" s="222">
        <v>0</v>
      </c>
      <c r="F139" s="222">
        <v>0</v>
      </c>
      <c r="G139" s="235">
        <v>0</v>
      </c>
      <c r="H139" s="81"/>
      <c r="I139" s="81"/>
      <c r="J139" s="81"/>
      <c r="K139" s="81"/>
      <c r="L139" s="81"/>
      <c r="M139" s="81"/>
    </row>
    <row r="140" spans="1:13" ht="18.75">
      <c r="A140" s="219" t="s">
        <v>285</v>
      </c>
      <c r="B140" s="236">
        <f>SUM(B141:B143)</f>
        <v>0</v>
      </c>
      <c r="C140" s="236">
        <f t="shared" ref="C140:G140" si="20">SUM(C141:C143)</f>
        <v>0</v>
      </c>
      <c r="D140" s="236">
        <f t="shared" si="20"/>
        <v>0</v>
      </c>
      <c r="E140" s="236">
        <f t="shared" si="20"/>
        <v>0</v>
      </c>
      <c r="F140" s="236">
        <f t="shared" si="20"/>
        <v>0</v>
      </c>
      <c r="G140" s="236">
        <f t="shared" si="20"/>
        <v>0</v>
      </c>
      <c r="H140" s="81"/>
      <c r="I140" s="81"/>
      <c r="J140" s="81"/>
      <c r="K140" s="81"/>
      <c r="L140" s="81"/>
      <c r="M140" s="81"/>
    </row>
    <row r="141" spans="1:13" ht="18.75">
      <c r="A141" s="221" t="s">
        <v>286</v>
      </c>
      <c r="B141" s="235">
        <v>0</v>
      </c>
      <c r="C141" s="235">
        <v>0</v>
      </c>
      <c r="D141" s="235">
        <v>0</v>
      </c>
      <c r="E141" s="235">
        <v>0</v>
      </c>
      <c r="F141" s="235">
        <v>0</v>
      </c>
      <c r="G141" s="235">
        <v>0</v>
      </c>
      <c r="H141" s="81"/>
      <c r="I141" s="81"/>
      <c r="J141" s="81"/>
      <c r="K141" s="81"/>
      <c r="L141" s="81"/>
      <c r="M141" s="81"/>
    </row>
    <row r="142" spans="1:13" ht="18.75">
      <c r="A142" s="221" t="s">
        <v>287</v>
      </c>
      <c r="B142" s="235">
        <v>0</v>
      </c>
      <c r="C142" s="235">
        <v>0</v>
      </c>
      <c r="D142" s="235">
        <v>0</v>
      </c>
      <c r="E142" s="235">
        <v>0</v>
      </c>
      <c r="F142" s="235">
        <v>0</v>
      </c>
      <c r="G142" s="235">
        <v>0</v>
      </c>
      <c r="H142" s="81"/>
      <c r="I142" s="81"/>
      <c r="J142" s="81"/>
      <c r="K142" s="81"/>
      <c r="L142" s="81"/>
      <c r="M142" s="81"/>
    </row>
    <row r="143" spans="1:13" ht="18.75">
      <c r="A143" s="221" t="s">
        <v>288</v>
      </c>
      <c r="B143" s="235">
        <v>0</v>
      </c>
      <c r="C143" s="235">
        <v>0</v>
      </c>
      <c r="D143" s="235">
        <v>0</v>
      </c>
      <c r="E143" s="235">
        <v>0</v>
      </c>
      <c r="F143" s="235">
        <v>0</v>
      </c>
      <c r="G143" s="235">
        <v>0</v>
      </c>
      <c r="H143" s="81"/>
      <c r="I143" s="81"/>
      <c r="J143" s="81"/>
      <c r="K143" s="81"/>
      <c r="L143" s="81"/>
      <c r="M143" s="81"/>
    </row>
    <row r="144" spans="1:13" ht="18.75">
      <c r="A144" s="227" t="s">
        <v>311</v>
      </c>
      <c r="B144" s="236">
        <f>SUM(B145:B152)</f>
        <v>0</v>
      </c>
      <c r="C144" s="236">
        <f t="shared" ref="C144:G144" si="21">SUM(C145:C152)</f>
        <v>0</v>
      </c>
      <c r="D144" s="236">
        <f t="shared" si="21"/>
        <v>0</v>
      </c>
      <c r="E144" s="236">
        <f t="shared" si="21"/>
        <v>0</v>
      </c>
      <c r="F144" s="236">
        <f t="shared" si="21"/>
        <v>0</v>
      </c>
      <c r="G144" s="236">
        <f t="shared" si="21"/>
        <v>0</v>
      </c>
      <c r="H144" s="81"/>
      <c r="I144" s="81"/>
      <c r="J144" s="81"/>
      <c r="K144" s="81"/>
      <c r="L144" s="81"/>
      <c r="M144" s="81"/>
    </row>
    <row r="145" spans="1:13" ht="18.75">
      <c r="A145" s="221" t="s">
        <v>290</v>
      </c>
      <c r="B145" s="235">
        <v>0</v>
      </c>
      <c r="C145" s="235">
        <v>0</v>
      </c>
      <c r="D145" s="235">
        <v>0</v>
      </c>
      <c r="E145" s="235">
        <v>0</v>
      </c>
      <c r="F145" s="235">
        <v>0</v>
      </c>
      <c r="G145" s="235">
        <v>0</v>
      </c>
      <c r="H145" s="81"/>
      <c r="I145" s="81"/>
      <c r="J145" s="81"/>
      <c r="K145" s="81"/>
      <c r="L145" s="81"/>
      <c r="M145" s="81"/>
    </row>
    <row r="146" spans="1:13" ht="18.75">
      <c r="A146" s="221" t="s">
        <v>291</v>
      </c>
      <c r="B146" s="235">
        <v>0</v>
      </c>
      <c r="C146" s="235">
        <v>0</v>
      </c>
      <c r="D146" s="235">
        <v>0</v>
      </c>
      <c r="E146" s="235">
        <v>0</v>
      </c>
      <c r="F146" s="235">
        <v>0</v>
      </c>
      <c r="G146" s="235">
        <v>0</v>
      </c>
      <c r="H146" s="81"/>
      <c r="I146" s="81"/>
      <c r="J146" s="81"/>
      <c r="K146" s="81"/>
      <c r="L146" s="81"/>
      <c r="M146" s="81"/>
    </row>
    <row r="147" spans="1:13" ht="18.75">
      <c r="A147" s="221" t="s">
        <v>292</v>
      </c>
      <c r="B147" s="235">
        <v>0</v>
      </c>
      <c r="C147" s="235">
        <v>0</v>
      </c>
      <c r="D147" s="235">
        <v>0</v>
      </c>
      <c r="E147" s="235">
        <v>0</v>
      </c>
      <c r="F147" s="235">
        <v>0</v>
      </c>
      <c r="G147" s="235">
        <v>0</v>
      </c>
      <c r="H147" s="81"/>
      <c r="I147" s="81"/>
      <c r="J147" s="81"/>
      <c r="K147" s="81"/>
      <c r="L147" s="81"/>
      <c r="M147" s="81"/>
    </row>
    <row r="148" spans="1:13" ht="18.75">
      <c r="A148" s="221" t="s">
        <v>293</v>
      </c>
      <c r="B148" s="235">
        <v>0</v>
      </c>
      <c r="C148" s="235">
        <v>0</v>
      </c>
      <c r="D148" s="235">
        <v>0</v>
      </c>
      <c r="E148" s="235">
        <v>0</v>
      </c>
      <c r="F148" s="235">
        <v>0</v>
      </c>
      <c r="G148" s="235">
        <v>0</v>
      </c>
      <c r="H148" s="81"/>
      <c r="I148" s="81"/>
      <c r="J148" s="81"/>
      <c r="K148" s="81"/>
      <c r="L148" s="81"/>
      <c r="M148" s="81"/>
    </row>
    <row r="149" spans="1:13" ht="18.75">
      <c r="A149" s="221" t="s">
        <v>294</v>
      </c>
      <c r="B149" s="235">
        <v>0</v>
      </c>
      <c r="C149" s="235">
        <v>0</v>
      </c>
      <c r="D149" s="235">
        <v>0</v>
      </c>
      <c r="E149" s="235">
        <v>0</v>
      </c>
      <c r="F149" s="235">
        <v>0</v>
      </c>
      <c r="G149" s="235">
        <v>0</v>
      </c>
      <c r="H149" s="81"/>
      <c r="I149" s="81"/>
      <c r="J149" s="81"/>
      <c r="K149" s="81"/>
      <c r="L149" s="81"/>
      <c r="M149" s="81"/>
    </row>
    <row r="150" spans="1:13" ht="18.75">
      <c r="A150" s="221" t="s">
        <v>35</v>
      </c>
      <c r="B150" s="235">
        <v>0</v>
      </c>
      <c r="C150" s="235">
        <v>0</v>
      </c>
      <c r="D150" s="235">
        <v>0</v>
      </c>
      <c r="E150" s="235">
        <v>0</v>
      </c>
      <c r="F150" s="235">
        <v>0</v>
      </c>
      <c r="G150" s="235">
        <v>0</v>
      </c>
      <c r="H150" s="81"/>
      <c r="I150" s="81"/>
      <c r="J150" s="81"/>
      <c r="K150" s="81"/>
      <c r="L150" s="81"/>
      <c r="M150" s="81"/>
    </row>
    <row r="151" spans="1:13" ht="18.75">
      <c r="A151" s="221" t="s">
        <v>295</v>
      </c>
      <c r="B151" s="235">
        <v>0</v>
      </c>
      <c r="C151" s="235">
        <v>0</v>
      </c>
      <c r="D151" s="235">
        <v>0</v>
      </c>
      <c r="E151" s="235">
        <v>0</v>
      </c>
      <c r="F151" s="235">
        <v>0</v>
      </c>
      <c r="G151" s="235">
        <v>0</v>
      </c>
      <c r="H151" s="81"/>
      <c r="I151" s="81"/>
      <c r="J151" s="81"/>
      <c r="K151" s="81"/>
      <c r="L151" s="81"/>
      <c r="M151" s="81"/>
    </row>
    <row r="152" spans="1:13" ht="18.75">
      <c r="A152" s="221" t="s">
        <v>296</v>
      </c>
      <c r="B152" s="235"/>
      <c r="C152" s="235">
        <v>0</v>
      </c>
      <c r="D152" s="235">
        <v>0</v>
      </c>
      <c r="E152" s="235">
        <v>0</v>
      </c>
      <c r="F152" s="235">
        <v>0</v>
      </c>
      <c r="G152" s="235">
        <v>0</v>
      </c>
      <c r="H152" s="81"/>
      <c r="I152" s="81"/>
      <c r="J152" s="81"/>
      <c r="K152" s="81"/>
      <c r="L152" s="81"/>
      <c r="M152" s="81"/>
    </row>
    <row r="153" spans="1:13" ht="18.75">
      <c r="A153" s="219" t="s">
        <v>297</v>
      </c>
      <c r="B153" s="236">
        <f>SUM(B154:B156)</f>
        <v>0</v>
      </c>
      <c r="C153" s="236">
        <f t="shared" ref="C153:G153" si="22">SUM(C154:C156)</f>
        <v>0</v>
      </c>
      <c r="D153" s="236">
        <f t="shared" si="22"/>
        <v>0</v>
      </c>
      <c r="E153" s="236">
        <f t="shared" si="22"/>
        <v>0</v>
      </c>
      <c r="F153" s="236">
        <f t="shared" si="22"/>
        <v>0</v>
      </c>
      <c r="G153" s="236">
        <f t="shared" si="22"/>
        <v>0</v>
      </c>
      <c r="H153" s="81"/>
      <c r="I153" s="81"/>
      <c r="J153" s="81"/>
      <c r="K153" s="81"/>
      <c r="L153" s="81"/>
      <c r="M153" s="81"/>
    </row>
    <row r="154" spans="1:13" ht="18.75">
      <c r="A154" s="221" t="s">
        <v>298</v>
      </c>
      <c r="B154" s="235">
        <v>0</v>
      </c>
      <c r="C154" s="235">
        <v>0</v>
      </c>
      <c r="D154" s="235">
        <v>0</v>
      </c>
      <c r="E154" s="235">
        <v>0</v>
      </c>
      <c r="F154" s="235">
        <v>0</v>
      </c>
      <c r="G154" s="235">
        <v>0</v>
      </c>
      <c r="H154" s="81"/>
      <c r="I154" s="81"/>
      <c r="J154" s="81"/>
      <c r="K154" s="81"/>
      <c r="L154" s="81"/>
      <c r="M154" s="81"/>
    </row>
    <row r="155" spans="1:13" ht="18.75">
      <c r="A155" s="221" t="s">
        <v>299</v>
      </c>
      <c r="B155" s="235">
        <v>0</v>
      </c>
      <c r="C155" s="235">
        <v>0</v>
      </c>
      <c r="D155" s="235">
        <v>0</v>
      </c>
      <c r="E155" s="235">
        <v>0</v>
      </c>
      <c r="F155" s="235">
        <v>0</v>
      </c>
      <c r="G155" s="235">
        <v>0</v>
      </c>
      <c r="H155" s="81"/>
      <c r="I155" s="81"/>
      <c r="J155" s="81"/>
      <c r="K155" s="81"/>
      <c r="L155" s="81"/>
      <c r="M155" s="81"/>
    </row>
    <row r="156" spans="1:13" ht="18.75">
      <c r="A156" s="221" t="s">
        <v>300</v>
      </c>
      <c r="B156" s="235">
        <v>0</v>
      </c>
      <c r="C156" s="235">
        <v>0</v>
      </c>
      <c r="D156" s="235">
        <v>0</v>
      </c>
      <c r="E156" s="235">
        <v>0</v>
      </c>
      <c r="F156" s="235">
        <v>0</v>
      </c>
      <c r="G156" s="235">
        <v>0</v>
      </c>
      <c r="H156" s="81"/>
      <c r="I156" s="81"/>
      <c r="J156" s="81"/>
      <c r="K156" s="81"/>
      <c r="L156" s="81"/>
      <c r="M156" s="81"/>
    </row>
    <row r="157" spans="1:13" ht="18.75">
      <c r="A157" s="219" t="s">
        <v>155</v>
      </c>
      <c r="B157" s="236">
        <f>SUM(B158:B165)</f>
        <v>0</v>
      </c>
      <c r="C157" s="236">
        <f t="shared" ref="C157:G157" si="23">SUM(C158:C165)</f>
        <v>0</v>
      </c>
      <c r="D157" s="236">
        <f t="shared" si="23"/>
        <v>0</v>
      </c>
      <c r="E157" s="236">
        <f t="shared" si="23"/>
        <v>0</v>
      </c>
      <c r="F157" s="236">
        <f t="shared" si="23"/>
        <v>0</v>
      </c>
      <c r="G157" s="236">
        <f t="shared" si="23"/>
        <v>0</v>
      </c>
      <c r="H157" s="81"/>
      <c r="I157" s="81"/>
      <c r="J157" s="81"/>
      <c r="K157" s="81"/>
      <c r="L157" s="81"/>
      <c r="M157" s="81"/>
    </row>
    <row r="158" spans="1:13" ht="18.75">
      <c r="A158" s="221" t="s">
        <v>301</v>
      </c>
      <c r="B158" s="235">
        <v>0</v>
      </c>
      <c r="C158" s="235">
        <v>0</v>
      </c>
      <c r="D158" s="235">
        <v>0</v>
      </c>
      <c r="E158" s="235">
        <v>0</v>
      </c>
      <c r="F158" s="235">
        <v>0</v>
      </c>
      <c r="G158" s="235">
        <v>0</v>
      </c>
      <c r="H158" s="81"/>
      <c r="I158" s="81"/>
      <c r="J158" s="81"/>
      <c r="K158" s="81"/>
      <c r="L158" s="81"/>
      <c r="M158" s="81"/>
    </row>
    <row r="159" spans="1:13" ht="18.75">
      <c r="A159" s="221" t="s">
        <v>302</v>
      </c>
      <c r="B159" s="235">
        <v>0</v>
      </c>
      <c r="C159" s="235">
        <v>0</v>
      </c>
      <c r="D159" s="235">
        <v>0</v>
      </c>
      <c r="E159" s="235">
        <v>0</v>
      </c>
      <c r="F159" s="235">
        <v>0</v>
      </c>
      <c r="G159" s="235">
        <v>0</v>
      </c>
      <c r="H159" s="81"/>
      <c r="I159" s="81"/>
      <c r="J159" s="81"/>
      <c r="K159" s="81"/>
      <c r="L159" s="81"/>
      <c r="M159" s="81"/>
    </row>
    <row r="160" spans="1:13" ht="18.75">
      <c r="A160" s="221" t="s">
        <v>303</v>
      </c>
      <c r="B160" s="235">
        <v>0</v>
      </c>
      <c r="C160" s="235">
        <v>0</v>
      </c>
      <c r="D160" s="235">
        <v>0</v>
      </c>
      <c r="E160" s="235">
        <v>0</v>
      </c>
      <c r="F160" s="235">
        <v>0</v>
      </c>
      <c r="G160" s="235">
        <v>0</v>
      </c>
      <c r="H160" s="81"/>
      <c r="I160" s="81"/>
      <c r="J160" s="81"/>
      <c r="K160" s="81"/>
      <c r="L160" s="81"/>
      <c r="M160" s="81"/>
    </row>
    <row r="161" spans="1:13" ht="18.75">
      <c r="A161" s="221" t="s">
        <v>304</v>
      </c>
      <c r="B161" s="235">
        <v>0</v>
      </c>
      <c r="C161" s="235">
        <v>0</v>
      </c>
      <c r="D161" s="235">
        <v>0</v>
      </c>
      <c r="E161" s="235">
        <v>0</v>
      </c>
      <c r="F161" s="235">
        <v>0</v>
      </c>
      <c r="G161" s="235">
        <v>0</v>
      </c>
      <c r="H161" s="81"/>
      <c r="I161" s="81"/>
      <c r="J161" s="81"/>
      <c r="K161" s="81"/>
      <c r="L161" s="81"/>
      <c r="M161" s="81"/>
    </row>
    <row r="162" spans="1:13" ht="18.75">
      <c r="A162" s="221" t="s">
        <v>305</v>
      </c>
      <c r="B162" s="235">
        <v>0</v>
      </c>
      <c r="C162" s="235">
        <v>0</v>
      </c>
      <c r="D162" s="235">
        <v>0</v>
      </c>
      <c r="E162" s="235">
        <v>0</v>
      </c>
      <c r="F162" s="235">
        <v>0</v>
      </c>
      <c r="G162" s="235">
        <v>0</v>
      </c>
      <c r="H162" s="81"/>
      <c r="I162" s="81"/>
      <c r="J162" s="81"/>
      <c r="K162" s="81"/>
      <c r="L162" s="81"/>
      <c r="M162" s="81"/>
    </row>
    <row r="163" spans="1:13" ht="18.75">
      <c r="A163" s="221" t="s">
        <v>306</v>
      </c>
      <c r="B163" s="235">
        <v>0</v>
      </c>
      <c r="C163" s="235">
        <v>0</v>
      </c>
      <c r="D163" s="235">
        <v>0</v>
      </c>
      <c r="E163" s="235">
        <v>0</v>
      </c>
      <c r="F163" s="235">
        <v>0</v>
      </c>
      <c r="G163" s="235">
        <v>0</v>
      </c>
      <c r="H163" s="81"/>
      <c r="I163" s="81"/>
      <c r="J163" s="81"/>
      <c r="K163" s="81"/>
      <c r="L163" s="81"/>
      <c r="M163" s="81"/>
    </row>
    <row r="164" spans="1:13" ht="18.75">
      <c r="A164" s="221" t="s">
        <v>307</v>
      </c>
      <c r="B164" s="235">
        <v>0</v>
      </c>
      <c r="C164" s="235">
        <v>0</v>
      </c>
      <c r="D164" s="235">
        <v>0</v>
      </c>
      <c r="E164" s="235">
        <v>0</v>
      </c>
      <c r="F164" s="235">
        <v>0</v>
      </c>
      <c r="G164" s="235">
        <v>0</v>
      </c>
      <c r="H164" s="81"/>
      <c r="I164" s="81"/>
      <c r="J164" s="81"/>
      <c r="K164" s="81"/>
      <c r="L164" s="81"/>
      <c r="M164" s="81"/>
    </row>
    <row r="165" spans="1:13" ht="18.75">
      <c r="A165" s="237"/>
      <c r="B165" s="238">
        <v>0</v>
      </c>
      <c r="C165" s="238">
        <v>0</v>
      </c>
      <c r="D165" s="238">
        <v>0</v>
      </c>
      <c r="E165" s="238">
        <v>0</v>
      </c>
      <c r="F165" s="238">
        <v>0</v>
      </c>
      <c r="G165" s="238">
        <v>0</v>
      </c>
      <c r="H165" s="81"/>
      <c r="I165" s="81"/>
      <c r="J165" s="81"/>
      <c r="K165" s="81"/>
      <c r="L165" s="81"/>
      <c r="M165" s="81"/>
    </row>
    <row r="166" spans="1:13" ht="18.75">
      <c r="A166" s="217" t="s">
        <v>312</v>
      </c>
      <c r="B166" s="236">
        <f>B17+B91</f>
        <v>56385756</v>
      </c>
      <c r="C166" s="236">
        <f t="shared" ref="C166:F166" si="24">C17+C91</f>
        <v>-611275</v>
      </c>
      <c r="D166" s="236">
        <f t="shared" si="24"/>
        <v>56385756.000000007</v>
      </c>
      <c r="E166" s="236">
        <f t="shared" si="24"/>
        <v>11327387.43</v>
      </c>
      <c r="F166" s="236">
        <f t="shared" si="24"/>
        <v>10554881.079999998</v>
      </c>
      <c r="G166" s="236">
        <f>G17+G91</f>
        <v>45058368.570000008</v>
      </c>
      <c r="H166" s="81"/>
      <c r="I166" s="81"/>
      <c r="J166" s="81"/>
      <c r="K166" s="81"/>
      <c r="L166" s="81"/>
      <c r="M166" s="81"/>
    </row>
    <row r="167" spans="1:13" ht="18.75">
      <c r="A167" s="239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</row>
    <row r="168" spans="1:13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</row>
    <row r="169" spans="1:13">
      <c r="A169" s="240" t="s">
        <v>235</v>
      </c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</row>
    <row r="170" spans="1:13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</row>
    <row r="171" spans="1:13" ht="11.1" customHeight="1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</row>
    <row r="172" spans="1:13" ht="9.9499999999999993" customHeight="1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</row>
    <row r="173" spans="1:13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</row>
    <row r="174" spans="1:13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</row>
    <row r="175" spans="1:13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</row>
    <row r="176" spans="1:13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</row>
    <row r="177" spans="1:13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</row>
    <row r="178" spans="1:13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</row>
    <row r="179" spans="1:13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</row>
    <row r="180" spans="1:13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</row>
    <row r="181" spans="1:13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</row>
    <row r="182" spans="1:13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</row>
    <row r="183" spans="1:13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</row>
    <row r="184" spans="1:13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</row>
    <row r="185" spans="1:13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</row>
    <row r="186" spans="1:13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</row>
    <row r="187" spans="1:13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</row>
    <row r="188" spans="1:13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</row>
    <row r="189" spans="1:13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</row>
    <row r="190" spans="1:13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</row>
    <row r="191" spans="1:13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</row>
    <row r="192" spans="1:13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</row>
    <row r="193" spans="1:13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</row>
    <row r="194" spans="1:13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</row>
    <row r="195" spans="1:13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</row>
    <row r="196" spans="1:13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</row>
    <row r="197" spans="1:13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</row>
    <row r="198" spans="1:13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</row>
    <row r="199" spans="1:13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</row>
    <row r="200" spans="1:13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</row>
    <row r="201" spans="1:13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</row>
    <row r="202" spans="1:13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</row>
    <row r="203" spans="1:13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</row>
    <row r="204" spans="1:13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</row>
    <row r="205" spans="1:13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</row>
    <row r="206" spans="1:13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</row>
    <row r="207" spans="1:13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</row>
    <row r="208" spans="1:13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</row>
    <row r="209" spans="1:13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</row>
    <row r="210" spans="1:13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</row>
    <row r="211" spans="1:13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</row>
    <row r="212" spans="1:13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</row>
    <row r="213" spans="1:13">
      <c r="A213" s="81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</row>
    <row r="214" spans="1:13">
      <c r="A214" s="81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</row>
    <row r="215" spans="1:13">
      <c r="A215" s="81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</row>
    <row r="216" spans="1:13">
      <c r="A216" s="81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</row>
    <row r="217" spans="1:13">
      <c r="A217" s="81"/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</row>
    <row r="218" spans="1:13">
      <c r="A218" s="81"/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</row>
    <row r="219" spans="1:13">
      <c r="A219" s="81"/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</row>
    <row r="220" spans="1:13">
      <c r="A220" s="81"/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</row>
    <row r="221" spans="1:13">
      <c r="A221" s="81"/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</row>
    <row r="222" spans="1:13">
      <c r="A222" s="81"/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</row>
    <row r="223" spans="1:13">
      <c r="A223" s="81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</row>
    <row r="224" spans="1:13">
      <c r="A224" s="81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</row>
    <row r="225" spans="1:13">
      <c r="A225" s="81"/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</row>
    <row r="226" spans="1:13">
      <c r="A226" s="81"/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</row>
    <row r="227" spans="1:13">
      <c r="A227" s="81"/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</row>
    <row r="228" spans="1:13">
      <c r="A228" s="81"/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</row>
    <row r="229" spans="1:13">
      <c r="A229" s="81"/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</row>
    <row r="230" spans="1:13">
      <c r="A230" s="81"/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</row>
    <row r="231" spans="1:13">
      <c r="A231" s="81"/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</row>
    <row r="232" spans="1:13">
      <c r="A232" s="81"/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</row>
    <row r="233" spans="1:13">
      <c r="A233" s="81"/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</row>
    <row r="234" spans="1:13">
      <c r="A234" s="81"/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</row>
    <row r="235" spans="1:13">
      <c r="A235" s="81"/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</row>
    <row r="236" spans="1:13">
      <c r="A236" s="81"/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</row>
    <row r="237" spans="1:13">
      <c r="A237" s="81"/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</row>
    <row r="238" spans="1:13">
      <c r="A238" s="81"/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</row>
    <row r="239" spans="1:13">
      <c r="A239" s="81"/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</row>
    <row r="240" spans="1:13">
      <c r="A240" s="81"/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</row>
    <row r="241" spans="1:13">
      <c r="A241" s="81"/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</row>
    <row r="242" spans="1:13">
      <c r="A242" s="81"/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</row>
    <row r="243" spans="1:13">
      <c r="A243" s="81"/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</row>
    <row r="244" spans="1:13">
      <c r="A244" s="81"/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</row>
    <row r="245" spans="1:13">
      <c r="A245" s="81"/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</row>
    <row r="246" spans="1:13">
      <c r="A246" s="81"/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</row>
    <row r="247" spans="1:13">
      <c r="A247" s="81"/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</row>
    <row r="248" spans="1:13">
      <c r="A248" s="81"/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</row>
    <row r="249" spans="1:13">
      <c r="A249" s="81"/>
      <c r="B249" s="81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</row>
    <row r="250" spans="1:13">
      <c r="A250" s="81"/>
      <c r="B250" s="81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</row>
    <row r="251" spans="1:13">
      <c r="A251" s="81"/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</row>
    <row r="252" spans="1:13">
      <c r="A252" s="81"/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</row>
    <row r="253" spans="1:13">
      <c r="A253" s="81"/>
      <c r="B253" s="81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</row>
    <row r="254" spans="1:13">
      <c r="A254" s="81"/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</row>
    <row r="255" spans="1:13">
      <c r="A255" s="81"/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</row>
    <row r="256" spans="1:13">
      <c r="A256" s="81"/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</row>
    <row r="257" spans="1:13">
      <c r="A257" s="81"/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</row>
    <row r="258" spans="1:13">
      <c r="A258" s="81"/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</row>
    <row r="259" spans="1:13">
      <c r="A259" s="81"/>
      <c r="B259" s="81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</row>
    <row r="260" spans="1:13">
      <c r="A260" s="81"/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</row>
    <row r="261" spans="1:13">
      <c r="A261" s="81"/>
      <c r="B261" s="81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</row>
    <row r="262" spans="1:13">
      <c r="A262" s="81"/>
      <c r="B262" s="81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</row>
    <row r="263" spans="1:13">
      <c r="A263" s="81"/>
      <c r="B263" s="81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</row>
    <row r="264" spans="1:13">
      <c r="A264" s="81"/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</row>
    <row r="265" spans="1:13">
      <c r="A265" s="81"/>
      <c r="B265" s="81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</row>
    <row r="266" spans="1:13">
      <c r="A266" s="81"/>
      <c r="B266" s="81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</row>
    <row r="267" spans="1:13">
      <c r="A267" s="81"/>
      <c r="B267" s="81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</row>
    <row r="268" spans="1:13">
      <c r="A268" s="81"/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</row>
    <row r="269" spans="1:13">
      <c r="A269" s="81"/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</row>
    <row r="270" spans="1:13">
      <c r="A270" s="81"/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</row>
    <row r="271" spans="1:13">
      <c r="A271" s="81"/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</row>
    <row r="272" spans="1:13">
      <c r="A272" s="81"/>
      <c r="B272" s="81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</row>
    <row r="273" spans="1:13">
      <c r="A273" s="81"/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</row>
    <row r="274" spans="1:13">
      <c r="A274" s="81"/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</row>
    <row r="275" spans="1:13">
      <c r="A275" s="81"/>
      <c r="B275" s="81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</row>
    <row r="276" spans="1:13">
      <c r="A276" s="81"/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</row>
    <row r="277" spans="1:13">
      <c r="A277" s="81"/>
      <c r="B277" s="81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</row>
    <row r="278" spans="1:13">
      <c r="A278" s="81"/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</row>
    <row r="279" spans="1:13">
      <c r="A279" s="81"/>
      <c r="B279" s="81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</row>
    <row r="280" spans="1:13">
      <c r="A280" s="81"/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</row>
    <row r="281" spans="1:13">
      <c r="A281" s="81"/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</row>
    <row r="282" spans="1:13">
      <c r="A282" s="81"/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</row>
    <row r="283" spans="1:13">
      <c r="A283" s="81"/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</row>
    <row r="284" spans="1:13">
      <c r="A284" s="81"/>
      <c r="B284" s="81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</row>
    <row r="285" spans="1:13">
      <c r="A285" s="81"/>
      <c r="B285" s="81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</row>
    <row r="286" spans="1:13">
      <c r="A286" s="81"/>
      <c r="B286" s="81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</row>
    <row r="287" spans="1:13">
      <c r="A287" s="81"/>
      <c r="B287" s="81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</row>
    <row r="288" spans="1:13">
      <c r="A288" s="81"/>
      <c r="B288" s="81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</row>
    <row r="289" spans="1:13">
      <c r="A289" s="81"/>
      <c r="B289" s="81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</row>
    <row r="290" spans="1:13">
      <c r="A290" s="81"/>
      <c r="B290" s="81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</row>
    <row r="291" spans="1:13">
      <c r="A291" s="81"/>
      <c r="B291" s="81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</row>
    <row r="292" spans="1:13">
      <c r="A292" s="81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</row>
    <row r="293" spans="1:13">
      <c r="A293" s="81"/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</row>
    <row r="294" spans="1:13">
      <c r="A294" s="81"/>
      <c r="B294" s="81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</row>
    <row r="295" spans="1:13">
      <c r="A295" s="81"/>
      <c r="B295" s="81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</row>
    <row r="296" spans="1:13">
      <c r="A296" s="81"/>
      <c r="B296" s="81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</row>
    <row r="297" spans="1:13">
      <c r="A297" s="81"/>
      <c r="B297" s="81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</row>
    <row r="298" spans="1:13">
      <c r="A298" s="81"/>
      <c r="B298" s="81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</row>
    <row r="299" spans="1:13">
      <c r="A299" s="81"/>
      <c r="B299" s="81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</row>
    <row r="300" spans="1:13">
      <c r="A300" s="81"/>
      <c r="B300" s="81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</row>
    <row r="301" spans="1:13">
      <c r="A301" s="81"/>
      <c r="B301" s="81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</row>
    <row r="302" spans="1:13">
      <c r="A302" s="81"/>
      <c r="B302" s="81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</row>
    <row r="303" spans="1:13">
      <c r="A303" s="81"/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</row>
    <row r="304" spans="1:13">
      <c r="A304" s="81"/>
      <c r="B304" s="81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</row>
    <row r="305" spans="1:13">
      <c r="A305" s="81"/>
      <c r="B305" s="81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</row>
    <row r="306" spans="1:13">
      <c r="A306" s="81"/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</row>
    <row r="307" spans="1:13">
      <c r="A307" s="81"/>
      <c r="B307" s="81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</row>
    <row r="308" spans="1:13">
      <c r="A308" s="81"/>
      <c r="B308" s="81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</row>
    <row r="309" spans="1:13">
      <c r="A309" s="81"/>
      <c r="B309" s="81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</row>
    <row r="310" spans="1:13">
      <c r="A310" s="81"/>
      <c r="B310" s="81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</row>
    <row r="311" spans="1:13">
      <c r="A311" s="81"/>
      <c r="B311" s="81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</row>
    <row r="312" spans="1:13">
      <c r="A312" s="81"/>
      <c r="B312" s="81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</row>
    <row r="313" spans="1:13">
      <c r="A313" s="81"/>
      <c r="B313" s="81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</row>
    <row r="314" spans="1:13">
      <c r="A314" s="81"/>
      <c r="B314" s="81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</row>
    <row r="315" spans="1:13">
      <c r="A315" s="81"/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</row>
    <row r="316" spans="1:13">
      <c r="A316" s="81"/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</row>
    <row r="317" spans="1:13">
      <c r="A317" s="81"/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</row>
    <row r="318" spans="1:13">
      <c r="A318" s="81"/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</row>
    <row r="319" spans="1:13">
      <c r="A319" s="81"/>
      <c r="B319" s="81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</row>
    <row r="320" spans="1:13">
      <c r="A320" s="81"/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</row>
    <row r="321" spans="1:13">
      <c r="A321" s="81"/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</row>
    <row r="322" spans="1:13">
      <c r="A322" s="81"/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</row>
    <row r="323" spans="1:13">
      <c r="A323" s="81"/>
      <c r="B323" s="81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</row>
    <row r="324" spans="1:13">
      <c r="A324" s="81"/>
      <c r="B324" s="81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</row>
    <row r="325" spans="1:13">
      <c r="A325" s="81"/>
      <c r="B325" s="81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</row>
    <row r="326" spans="1:13">
      <c r="A326" s="81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</row>
    <row r="327" spans="1:13">
      <c r="A327" s="81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</row>
    <row r="328" spans="1:13">
      <c r="A328" s="81"/>
      <c r="B328" s="81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</row>
    <row r="329" spans="1:13">
      <c r="A329" s="81"/>
      <c r="B329" s="81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</row>
    <row r="330" spans="1:13">
      <c r="A330" s="81"/>
      <c r="B330" s="81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</row>
    <row r="331" spans="1:13">
      <c r="A331" s="81"/>
      <c r="B331" s="81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</row>
    <row r="332" spans="1:13">
      <c r="A332" s="81"/>
      <c r="B332" s="81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</row>
    <row r="333" spans="1:13">
      <c r="A333" s="81"/>
      <c r="B333" s="81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</row>
    <row r="334" spans="1:13">
      <c r="A334" s="81"/>
      <c r="B334" s="81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</row>
    <row r="335" spans="1:13">
      <c r="A335" s="81"/>
      <c r="B335" s="81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</row>
    <row r="336" spans="1:13">
      <c r="A336" s="81"/>
      <c r="B336" s="81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</row>
    <row r="337" spans="1:13">
      <c r="A337" s="81"/>
      <c r="B337" s="81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</row>
    <row r="338" spans="1:13">
      <c r="A338" s="81"/>
      <c r="B338" s="81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</row>
    <row r="339" spans="1:13">
      <c r="A339" s="81"/>
      <c r="B339" s="81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</row>
    <row r="340" spans="1:13">
      <c r="A340" s="81"/>
      <c r="B340" s="81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</row>
    <row r="341" spans="1:13">
      <c r="A341" s="81"/>
      <c r="B341" s="81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</row>
    <row r="342" spans="1:13">
      <c r="A342" s="81"/>
      <c r="B342" s="81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</row>
    <row r="343" spans="1:13">
      <c r="A343" s="81"/>
      <c r="B343" s="81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</row>
    <row r="344" spans="1:13">
      <c r="A344" s="81"/>
      <c r="B344" s="81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</row>
    <row r="345" spans="1:13">
      <c r="A345" s="81"/>
      <c r="B345" s="81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</row>
    <row r="346" spans="1:13">
      <c r="A346" s="81"/>
      <c r="B346" s="81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</row>
    <row r="347" spans="1:13">
      <c r="A347" s="81"/>
      <c r="B347" s="81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</row>
    <row r="348" spans="1:13">
      <c r="A348" s="81"/>
      <c r="B348" s="81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</row>
    <row r="349" spans="1:13">
      <c r="A349" s="81"/>
      <c r="B349" s="81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</row>
    <row r="350" spans="1:13">
      <c r="A350" s="81"/>
      <c r="B350" s="81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</row>
    <row r="351" spans="1:13">
      <c r="A351" s="81"/>
      <c r="B351" s="81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</row>
    <row r="352" spans="1:13">
      <c r="A352" s="81"/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</row>
    <row r="353" spans="1:13">
      <c r="A353" s="81"/>
      <c r="B353" s="81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</row>
    <row r="354" spans="1:13">
      <c r="A354" s="81"/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</row>
    <row r="355" spans="1:13">
      <c r="A355" s="81"/>
      <c r="B355" s="81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</row>
    <row r="356" spans="1:13">
      <c r="A356" s="81"/>
      <c r="B356" s="81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</row>
    <row r="357" spans="1:13">
      <c r="A357" s="81"/>
      <c r="B357" s="81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</row>
    <row r="358" spans="1:13">
      <c r="A358" s="81"/>
      <c r="B358" s="81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</row>
    <row r="359" spans="1:13">
      <c r="A359" s="81"/>
      <c r="B359" s="81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</row>
    <row r="360" spans="1:13">
      <c r="A360" s="81"/>
      <c r="B360" s="81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</row>
    <row r="361" spans="1:13">
      <c r="A361" s="81"/>
      <c r="B361" s="81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</row>
    <row r="362" spans="1:13">
      <c r="A362" s="81"/>
      <c r="B362" s="81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</row>
    <row r="363" spans="1:13">
      <c r="A363" s="81"/>
      <c r="B363" s="81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</row>
    <row r="364" spans="1:13">
      <c r="A364" s="81"/>
      <c r="B364" s="81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</row>
    <row r="365" spans="1:13">
      <c r="A365" s="81"/>
      <c r="B365" s="81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</row>
    <row r="366" spans="1:13">
      <c r="A366" s="81"/>
      <c r="B366" s="81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</row>
    <row r="367" spans="1:13">
      <c r="A367" s="81"/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</row>
    <row r="368" spans="1:13">
      <c r="A368" s="81"/>
      <c r="B368" s="81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</row>
    <row r="369" spans="1:13">
      <c r="A369" s="81"/>
      <c r="B369" s="81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</row>
    <row r="370" spans="1:13">
      <c r="A370" s="81"/>
      <c r="B370" s="81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</row>
    <row r="371" spans="1:13">
      <c r="A371" s="81"/>
      <c r="B371" s="81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</row>
    <row r="372" spans="1:13">
      <c r="A372" s="81"/>
      <c r="B372" s="81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</row>
    <row r="373" spans="1:13">
      <c r="A373" s="81"/>
      <c r="B373" s="81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</row>
    <row r="374" spans="1:13">
      <c r="A374" s="81"/>
      <c r="B374" s="81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</row>
    <row r="375" spans="1:13">
      <c r="A375" s="81"/>
      <c r="B375" s="81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</row>
    <row r="376" spans="1:13">
      <c r="A376" s="81"/>
      <c r="B376" s="81"/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</row>
    <row r="377" spans="1:13">
      <c r="A377" s="81"/>
      <c r="B377" s="81"/>
      <c r="C377" s="81"/>
      <c r="D377" s="81"/>
      <c r="E377" s="81"/>
      <c r="F377" s="81"/>
      <c r="G377" s="81"/>
      <c r="H377" s="81"/>
      <c r="I377" s="81"/>
      <c r="J377" s="81"/>
      <c r="K377" s="81"/>
      <c r="L377" s="81"/>
      <c r="M377" s="81"/>
    </row>
    <row r="378" spans="1:13">
      <c r="A378" s="81"/>
      <c r="B378" s="81"/>
      <c r="C378" s="81"/>
      <c r="D378" s="81"/>
      <c r="E378" s="81"/>
      <c r="F378" s="81"/>
      <c r="G378" s="81"/>
      <c r="H378" s="81"/>
      <c r="I378" s="81"/>
      <c r="J378" s="81"/>
      <c r="K378" s="81"/>
      <c r="L378" s="81"/>
      <c r="M378" s="81"/>
    </row>
    <row r="379" spans="1:13">
      <c r="A379" s="81"/>
      <c r="B379" s="81"/>
      <c r="C379" s="81"/>
      <c r="D379" s="81"/>
      <c r="E379" s="81"/>
      <c r="F379" s="81"/>
      <c r="G379" s="81"/>
      <c r="H379" s="81"/>
      <c r="I379" s="81"/>
      <c r="J379" s="81"/>
      <c r="K379" s="81"/>
      <c r="L379" s="81"/>
      <c r="M379" s="81"/>
    </row>
    <row r="380" spans="1:13">
      <c r="A380" s="81"/>
      <c r="B380" s="81"/>
      <c r="C380" s="81"/>
      <c r="D380" s="81"/>
      <c r="E380" s="81"/>
      <c r="F380" s="81"/>
      <c r="G380" s="81"/>
      <c r="H380" s="81"/>
      <c r="I380" s="81"/>
      <c r="J380" s="81"/>
      <c r="K380" s="81"/>
      <c r="L380" s="81"/>
      <c r="M380" s="81"/>
    </row>
    <row r="381" spans="1:13">
      <c r="A381" s="81"/>
      <c r="B381" s="81"/>
      <c r="C381" s="81"/>
      <c r="D381" s="81"/>
      <c r="E381" s="81"/>
      <c r="F381" s="81"/>
      <c r="G381" s="81"/>
      <c r="H381" s="81"/>
      <c r="I381" s="81"/>
      <c r="J381" s="81"/>
      <c r="K381" s="81"/>
      <c r="L381" s="81"/>
      <c r="M381" s="81"/>
    </row>
    <row r="382" spans="1:13">
      <c r="A382" s="81"/>
      <c r="B382" s="81"/>
      <c r="C382" s="81"/>
      <c r="D382" s="81"/>
      <c r="E382" s="81"/>
      <c r="F382" s="81"/>
      <c r="G382" s="81"/>
      <c r="H382" s="81"/>
      <c r="I382" s="81"/>
      <c r="J382" s="81"/>
      <c r="K382" s="81"/>
      <c r="L382" s="81"/>
      <c r="M382" s="81"/>
    </row>
    <row r="383" spans="1:13">
      <c r="A383" s="81"/>
      <c r="B383" s="81"/>
      <c r="C383" s="81"/>
      <c r="D383" s="81"/>
      <c r="E383" s="81"/>
      <c r="F383" s="81"/>
      <c r="G383" s="81"/>
      <c r="H383" s="81"/>
      <c r="I383" s="81"/>
      <c r="J383" s="81"/>
      <c r="K383" s="81"/>
      <c r="L383" s="81"/>
      <c r="M383" s="81"/>
    </row>
    <row r="384" spans="1:13">
      <c r="A384" s="81"/>
      <c r="B384" s="81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1"/>
    </row>
    <row r="385" spans="1:13">
      <c r="A385" s="81"/>
      <c r="B385" s="81"/>
      <c r="C385" s="81"/>
      <c r="D385" s="81"/>
      <c r="E385" s="81"/>
      <c r="F385" s="81"/>
      <c r="G385" s="81"/>
      <c r="H385" s="81"/>
      <c r="I385" s="81"/>
      <c r="J385" s="81"/>
      <c r="K385" s="81"/>
      <c r="L385" s="81"/>
      <c r="M385" s="81"/>
    </row>
    <row r="386" spans="1:13">
      <c r="A386" s="81"/>
      <c r="B386" s="81"/>
      <c r="C386" s="81"/>
      <c r="D386" s="81"/>
      <c r="E386" s="81"/>
      <c r="F386" s="81"/>
      <c r="G386" s="81"/>
      <c r="H386" s="81"/>
      <c r="I386" s="81"/>
      <c r="J386" s="81"/>
      <c r="K386" s="81"/>
      <c r="L386" s="81"/>
      <c r="M386" s="81"/>
    </row>
    <row r="387" spans="1:13">
      <c r="A387" s="81"/>
      <c r="B387" s="81"/>
      <c r="C387" s="81"/>
      <c r="D387" s="81"/>
      <c r="E387" s="81"/>
      <c r="F387" s="81"/>
      <c r="G387" s="81"/>
      <c r="H387" s="81"/>
      <c r="I387" s="81"/>
      <c r="J387" s="81"/>
      <c r="K387" s="81"/>
      <c r="L387" s="81"/>
      <c r="M387" s="81"/>
    </row>
    <row r="388" spans="1:13">
      <c r="A388" s="81"/>
      <c r="B388" s="81"/>
      <c r="C388" s="81"/>
      <c r="D388" s="81"/>
      <c r="E388" s="81"/>
      <c r="F388" s="81"/>
      <c r="G388" s="81"/>
      <c r="H388" s="81"/>
      <c r="I388" s="81"/>
      <c r="J388" s="81"/>
      <c r="K388" s="81"/>
      <c r="L388" s="81"/>
      <c r="M388" s="81"/>
    </row>
    <row r="389" spans="1:13">
      <c r="A389" s="81"/>
      <c r="B389" s="81"/>
      <c r="C389" s="81"/>
      <c r="D389" s="81"/>
      <c r="E389" s="81"/>
      <c r="F389" s="81"/>
      <c r="G389" s="81"/>
      <c r="H389" s="81"/>
      <c r="I389" s="81"/>
      <c r="J389" s="81"/>
      <c r="K389" s="81"/>
      <c r="L389" s="81"/>
      <c r="M389" s="81"/>
    </row>
    <row r="390" spans="1:13">
      <c r="A390" s="81"/>
      <c r="B390" s="81"/>
      <c r="C390" s="81"/>
      <c r="D390" s="81"/>
      <c r="E390" s="81"/>
      <c r="F390" s="81"/>
      <c r="G390" s="81"/>
      <c r="H390" s="81"/>
      <c r="I390" s="81"/>
      <c r="J390" s="81"/>
      <c r="K390" s="81"/>
      <c r="L390" s="81"/>
      <c r="M390" s="81"/>
    </row>
    <row r="391" spans="1:13">
      <c r="A391" s="81"/>
      <c r="B391" s="81"/>
      <c r="C391" s="81"/>
      <c r="D391" s="81"/>
      <c r="E391" s="81"/>
      <c r="F391" s="81"/>
      <c r="G391" s="81"/>
      <c r="H391" s="81"/>
      <c r="I391" s="81"/>
      <c r="J391" s="81"/>
      <c r="K391" s="81"/>
      <c r="L391" s="81"/>
      <c r="M391" s="81"/>
    </row>
    <row r="392" spans="1:13">
      <c r="A392" s="81"/>
      <c r="B392" s="81"/>
      <c r="C392" s="81"/>
      <c r="D392" s="81"/>
      <c r="E392" s="81"/>
      <c r="F392" s="81"/>
      <c r="G392" s="81"/>
      <c r="H392" s="81"/>
      <c r="I392" s="81"/>
      <c r="J392" s="81"/>
      <c r="K392" s="81"/>
      <c r="L392" s="81"/>
      <c r="M392" s="81"/>
    </row>
    <row r="393" spans="1:13">
      <c r="A393" s="81"/>
      <c r="B393" s="81"/>
      <c r="C393" s="81"/>
      <c r="D393" s="81"/>
      <c r="E393" s="81"/>
      <c r="F393" s="81"/>
      <c r="G393" s="81"/>
      <c r="H393" s="81"/>
      <c r="I393" s="81"/>
      <c r="J393" s="81"/>
      <c r="K393" s="81"/>
      <c r="L393" s="81"/>
      <c r="M393" s="81"/>
    </row>
    <row r="394" spans="1:13">
      <c r="A394" s="81"/>
      <c r="B394" s="81"/>
      <c r="C394" s="81"/>
      <c r="D394" s="81"/>
      <c r="E394" s="81"/>
      <c r="F394" s="81"/>
      <c r="G394" s="81"/>
      <c r="H394" s="81"/>
      <c r="I394" s="81"/>
      <c r="J394" s="81"/>
      <c r="K394" s="81"/>
      <c r="L394" s="81"/>
      <c r="M394" s="81"/>
    </row>
    <row r="395" spans="1:13">
      <c r="A395" s="81"/>
      <c r="B395" s="81"/>
      <c r="C395" s="81"/>
      <c r="D395" s="81"/>
      <c r="E395" s="81"/>
      <c r="F395" s="81"/>
      <c r="G395" s="81"/>
      <c r="H395" s="81"/>
      <c r="I395" s="81"/>
      <c r="J395" s="81"/>
      <c r="K395" s="81"/>
      <c r="L395" s="81"/>
      <c r="M395" s="81"/>
    </row>
    <row r="396" spans="1:13">
      <c r="A396" s="81"/>
      <c r="B396" s="81"/>
      <c r="C396" s="81"/>
      <c r="D396" s="81"/>
      <c r="E396" s="81"/>
      <c r="F396" s="81"/>
      <c r="G396" s="81"/>
      <c r="H396" s="81"/>
      <c r="I396" s="81"/>
      <c r="J396" s="81"/>
      <c r="K396" s="81"/>
      <c r="L396" s="81"/>
      <c r="M396" s="81"/>
    </row>
    <row r="397" spans="1:13">
      <c r="A397" s="81"/>
      <c r="B397" s="81"/>
      <c r="C397" s="81"/>
      <c r="D397" s="81"/>
      <c r="E397" s="81"/>
      <c r="F397" s="81"/>
      <c r="G397" s="81"/>
      <c r="H397" s="81"/>
      <c r="I397" s="81"/>
      <c r="J397" s="81"/>
      <c r="K397" s="81"/>
      <c r="L397" s="81"/>
      <c r="M397" s="81"/>
    </row>
    <row r="398" spans="1:13">
      <c r="A398" s="81"/>
      <c r="B398" s="81"/>
      <c r="C398" s="81"/>
      <c r="D398" s="81"/>
      <c r="E398" s="81"/>
      <c r="F398" s="81"/>
      <c r="G398" s="81"/>
      <c r="H398" s="81"/>
      <c r="I398" s="81"/>
      <c r="J398" s="81"/>
      <c r="K398" s="81"/>
      <c r="L398" s="81"/>
      <c r="M398" s="81"/>
    </row>
    <row r="399" spans="1:13">
      <c r="A399" s="81"/>
      <c r="B399" s="81"/>
      <c r="C399" s="81"/>
      <c r="D399" s="81"/>
      <c r="E399" s="81"/>
      <c r="F399" s="81"/>
      <c r="G399" s="81"/>
      <c r="H399" s="81"/>
      <c r="I399" s="81"/>
      <c r="J399" s="81"/>
      <c r="K399" s="81"/>
      <c r="L399" s="81"/>
      <c r="M399" s="81"/>
    </row>
    <row r="400" spans="1:13">
      <c r="A400" s="81"/>
      <c r="B400" s="81"/>
      <c r="C400" s="81"/>
      <c r="D400" s="81"/>
      <c r="E400" s="81"/>
      <c r="F400" s="81"/>
      <c r="G400" s="81"/>
      <c r="H400" s="81"/>
      <c r="I400" s="81"/>
      <c r="J400" s="81"/>
      <c r="K400" s="81"/>
      <c r="L400" s="81"/>
      <c r="M400" s="81"/>
    </row>
    <row r="401" spans="1:13">
      <c r="A401" s="81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</row>
    <row r="402" spans="1:13">
      <c r="A402" s="81"/>
      <c r="B402" s="81"/>
      <c r="C402" s="81"/>
      <c r="D402" s="81"/>
      <c r="E402" s="81"/>
      <c r="F402" s="81"/>
      <c r="G402" s="81"/>
      <c r="H402" s="81"/>
      <c r="I402" s="81"/>
      <c r="J402" s="81"/>
      <c r="K402" s="81"/>
      <c r="L402" s="81"/>
      <c r="M402" s="81"/>
    </row>
    <row r="403" spans="1:13">
      <c r="A403" s="81"/>
      <c r="B403" s="81"/>
      <c r="C403" s="81"/>
      <c r="D403" s="81"/>
      <c r="E403" s="81"/>
      <c r="F403" s="81"/>
      <c r="G403" s="81"/>
      <c r="H403" s="81"/>
      <c r="I403" s="81"/>
      <c r="J403" s="81"/>
      <c r="K403" s="81"/>
      <c r="L403" s="81"/>
      <c r="M403" s="81"/>
    </row>
    <row r="404" spans="1:13">
      <c r="A404" s="81"/>
      <c r="B404" s="81"/>
      <c r="C404" s="81"/>
      <c r="D404" s="81"/>
      <c r="E404" s="81"/>
      <c r="F404" s="81"/>
      <c r="G404" s="81"/>
      <c r="H404" s="81"/>
      <c r="I404" s="81"/>
      <c r="J404" s="81"/>
      <c r="K404" s="81"/>
      <c r="L404" s="81"/>
      <c r="M404" s="81"/>
    </row>
    <row r="405" spans="1:13">
      <c r="A405" s="81"/>
      <c r="B405" s="81"/>
      <c r="C405" s="81"/>
      <c r="D405" s="81"/>
      <c r="E405" s="81"/>
      <c r="F405" s="81"/>
      <c r="G405" s="81"/>
      <c r="H405" s="81"/>
      <c r="I405" s="81"/>
      <c r="J405" s="81"/>
      <c r="K405" s="81"/>
      <c r="L405" s="81"/>
      <c r="M405" s="81"/>
    </row>
    <row r="406" spans="1:13">
      <c r="A406" s="81"/>
      <c r="B406" s="81"/>
      <c r="C406" s="81"/>
      <c r="D406" s="81"/>
      <c r="E406" s="81"/>
      <c r="F406" s="81"/>
      <c r="G406" s="81"/>
      <c r="H406" s="81"/>
      <c r="I406" s="81"/>
      <c r="J406" s="81"/>
      <c r="K406" s="81"/>
      <c r="L406" s="81"/>
      <c r="M406" s="81"/>
    </row>
    <row r="407" spans="1:13">
      <c r="A407" s="81"/>
      <c r="B407" s="81"/>
      <c r="C407" s="81"/>
      <c r="D407" s="81"/>
      <c r="E407" s="81"/>
      <c r="F407" s="81"/>
      <c r="G407" s="81"/>
      <c r="H407" s="81"/>
      <c r="I407" s="81"/>
      <c r="J407" s="81"/>
      <c r="K407" s="81"/>
      <c r="L407" s="81"/>
      <c r="M407" s="81"/>
    </row>
    <row r="408" spans="1:13">
      <c r="A408" s="81"/>
      <c r="B408" s="81"/>
      <c r="C408" s="81"/>
      <c r="D408" s="81"/>
      <c r="E408" s="81"/>
      <c r="F408" s="81"/>
      <c r="G408" s="81"/>
      <c r="H408" s="81"/>
      <c r="I408" s="81"/>
      <c r="J408" s="81"/>
      <c r="K408" s="81"/>
      <c r="L408" s="81"/>
      <c r="M408" s="81"/>
    </row>
    <row r="409" spans="1:13">
      <c r="A409" s="81"/>
      <c r="B409" s="81"/>
      <c r="C409" s="81"/>
      <c r="D409" s="81"/>
      <c r="E409" s="81"/>
      <c r="F409" s="81"/>
      <c r="G409" s="81"/>
      <c r="H409" s="81"/>
      <c r="I409" s="81"/>
      <c r="J409" s="81"/>
      <c r="K409" s="81"/>
      <c r="L409" s="81"/>
      <c r="M409" s="81"/>
    </row>
    <row r="410" spans="1:13">
      <c r="A410" s="81"/>
      <c r="B410" s="81"/>
      <c r="C410" s="81"/>
      <c r="D410" s="81"/>
      <c r="E410" s="81"/>
      <c r="F410" s="81"/>
      <c r="G410" s="81"/>
      <c r="H410" s="81"/>
      <c r="I410" s="81"/>
      <c r="J410" s="81"/>
      <c r="K410" s="81"/>
      <c r="L410" s="81"/>
      <c r="M410" s="81"/>
    </row>
    <row r="411" spans="1:13">
      <c r="A411" s="81"/>
      <c r="B411" s="81"/>
      <c r="C411" s="81"/>
      <c r="D411" s="81"/>
      <c r="E411" s="81"/>
      <c r="F411" s="81"/>
      <c r="G411" s="81"/>
      <c r="H411" s="81"/>
      <c r="I411" s="81"/>
      <c r="J411" s="81"/>
      <c r="K411" s="81"/>
      <c r="L411" s="81"/>
      <c r="M411" s="81"/>
    </row>
    <row r="412" spans="1:13">
      <c r="A412" s="81"/>
      <c r="B412" s="81"/>
      <c r="C412" s="81"/>
      <c r="D412" s="81"/>
      <c r="E412" s="81"/>
      <c r="F412" s="81"/>
      <c r="G412" s="81"/>
      <c r="H412" s="81"/>
      <c r="I412" s="81"/>
      <c r="J412" s="81"/>
      <c r="K412" s="81"/>
      <c r="L412" s="81"/>
      <c r="M412" s="81"/>
    </row>
    <row r="413" spans="1:13">
      <c r="A413" s="81"/>
      <c r="B413" s="81"/>
      <c r="C413" s="81"/>
      <c r="D413" s="81"/>
      <c r="E413" s="81"/>
      <c r="F413" s="81"/>
      <c r="G413" s="81"/>
      <c r="H413" s="81"/>
      <c r="I413" s="81"/>
      <c r="J413" s="81"/>
      <c r="K413" s="81"/>
      <c r="L413" s="81"/>
      <c r="M413" s="81"/>
    </row>
    <row r="414" spans="1:13">
      <c r="A414" s="81"/>
      <c r="B414" s="81"/>
      <c r="C414" s="81"/>
      <c r="D414" s="81"/>
      <c r="E414" s="81"/>
      <c r="F414" s="81"/>
      <c r="G414" s="81"/>
      <c r="H414" s="81"/>
      <c r="I414" s="81"/>
      <c r="J414" s="81"/>
      <c r="K414" s="81"/>
      <c r="L414" s="81"/>
      <c r="M414" s="81"/>
    </row>
    <row r="415" spans="1:13">
      <c r="A415" s="81"/>
      <c r="B415" s="81"/>
      <c r="C415" s="81"/>
      <c r="D415" s="81"/>
      <c r="E415" s="81"/>
      <c r="F415" s="81"/>
      <c r="G415" s="81"/>
      <c r="H415" s="81"/>
      <c r="I415" s="81"/>
      <c r="J415" s="81"/>
      <c r="K415" s="81"/>
      <c r="L415" s="81"/>
      <c r="M415" s="81"/>
    </row>
    <row r="416" spans="1:13">
      <c r="A416" s="81"/>
      <c r="B416" s="81"/>
      <c r="C416" s="81"/>
      <c r="D416" s="81"/>
      <c r="E416" s="81"/>
      <c r="F416" s="81"/>
      <c r="G416" s="81"/>
      <c r="H416" s="81"/>
      <c r="I416" s="81"/>
      <c r="J416" s="81"/>
      <c r="K416" s="81"/>
      <c r="L416" s="81"/>
      <c r="M416" s="81"/>
    </row>
    <row r="417" spans="1:13">
      <c r="A417" s="81"/>
      <c r="B417" s="81"/>
      <c r="C417" s="81"/>
      <c r="D417" s="81"/>
      <c r="E417" s="81"/>
      <c r="F417" s="81"/>
      <c r="G417" s="81"/>
      <c r="H417" s="81"/>
      <c r="I417" s="81"/>
      <c r="J417" s="81"/>
      <c r="K417" s="81"/>
      <c r="L417" s="81"/>
      <c r="M417" s="81"/>
    </row>
    <row r="418" spans="1:13">
      <c r="A418" s="81"/>
      <c r="B418" s="81"/>
      <c r="C418" s="81"/>
      <c r="D418" s="81"/>
      <c r="E418" s="81"/>
      <c r="F418" s="81"/>
      <c r="G418" s="81"/>
      <c r="H418" s="81"/>
      <c r="I418" s="81"/>
      <c r="J418" s="81"/>
      <c r="K418" s="81"/>
      <c r="L418" s="81"/>
      <c r="M418" s="81"/>
    </row>
    <row r="419" spans="1:13">
      <c r="A419" s="81"/>
      <c r="B419" s="81"/>
      <c r="C419" s="81"/>
      <c r="D419" s="81"/>
      <c r="E419" s="81"/>
      <c r="F419" s="81"/>
      <c r="G419" s="81"/>
      <c r="H419" s="81"/>
      <c r="I419" s="81"/>
      <c r="J419" s="81"/>
      <c r="K419" s="81"/>
      <c r="L419" s="81"/>
      <c r="M419" s="81"/>
    </row>
    <row r="420" spans="1:13">
      <c r="A420" s="81"/>
      <c r="B420" s="81"/>
      <c r="C420" s="81"/>
      <c r="D420" s="81"/>
      <c r="E420" s="81"/>
      <c r="F420" s="81"/>
      <c r="G420" s="81"/>
      <c r="H420" s="81"/>
      <c r="I420" s="81"/>
      <c r="J420" s="81"/>
      <c r="K420" s="81"/>
      <c r="L420" s="81"/>
      <c r="M420" s="81"/>
    </row>
    <row r="421" spans="1:13">
      <c r="A421" s="81"/>
      <c r="B421" s="81"/>
      <c r="C421" s="81"/>
      <c r="D421" s="81"/>
      <c r="E421" s="81"/>
      <c r="F421" s="81"/>
      <c r="G421" s="81"/>
      <c r="H421" s="81"/>
      <c r="I421" s="81"/>
      <c r="J421" s="81"/>
      <c r="K421" s="81"/>
      <c r="L421" s="81"/>
      <c r="M421" s="81"/>
    </row>
    <row r="422" spans="1:13">
      <c r="A422" s="81"/>
      <c r="B422" s="81"/>
      <c r="C422" s="81"/>
      <c r="D422" s="81"/>
      <c r="E422" s="81"/>
      <c r="F422" s="81"/>
      <c r="G422" s="81"/>
      <c r="H422" s="81"/>
      <c r="I422" s="81"/>
      <c r="J422" s="81"/>
      <c r="K422" s="81"/>
      <c r="L422" s="81"/>
      <c r="M422" s="81"/>
    </row>
    <row r="423" spans="1:13">
      <c r="A423" s="81"/>
      <c r="B423" s="81"/>
      <c r="C423" s="81"/>
      <c r="D423" s="81"/>
      <c r="E423" s="81"/>
      <c r="F423" s="81"/>
      <c r="G423" s="81"/>
      <c r="H423" s="81"/>
      <c r="I423" s="81"/>
      <c r="J423" s="81"/>
      <c r="K423" s="81"/>
      <c r="L423" s="81"/>
      <c r="M423" s="81"/>
    </row>
    <row r="424" spans="1:13">
      <c r="A424" s="81"/>
      <c r="B424" s="81"/>
      <c r="C424" s="81"/>
      <c r="D424" s="81"/>
      <c r="E424" s="81"/>
      <c r="F424" s="81"/>
      <c r="G424" s="81"/>
      <c r="H424" s="81"/>
      <c r="I424" s="81"/>
      <c r="J424" s="81"/>
      <c r="K424" s="81"/>
      <c r="L424" s="81"/>
      <c r="M424" s="81"/>
    </row>
    <row r="425" spans="1:13">
      <c r="A425" s="81"/>
      <c r="B425" s="81"/>
      <c r="C425" s="81"/>
      <c r="D425" s="81"/>
      <c r="E425" s="81"/>
      <c r="F425" s="81"/>
      <c r="G425" s="81"/>
      <c r="H425" s="81"/>
      <c r="I425" s="81"/>
      <c r="J425" s="81"/>
      <c r="K425" s="81"/>
      <c r="L425" s="81"/>
      <c r="M425" s="81"/>
    </row>
    <row r="426" spans="1:13">
      <c r="A426" s="81"/>
      <c r="B426" s="81"/>
      <c r="C426" s="81"/>
      <c r="D426" s="81"/>
      <c r="E426" s="81"/>
      <c r="F426" s="81"/>
      <c r="G426" s="81"/>
      <c r="H426" s="81"/>
      <c r="I426" s="81"/>
      <c r="J426" s="81"/>
      <c r="K426" s="81"/>
      <c r="L426" s="81"/>
      <c r="M426" s="81"/>
    </row>
    <row r="427" spans="1:13">
      <c r="A427" s="81"/>
      <c r="B427" s="81"/>
      <c r="C427" s="81"/>
      <c r="D427" s="81"/>
      <c r="E427" s="81"/>
      <c r="F427" s="81"/>
      <c r="G427" s="81"/>
      <c r="H427" s="81"/>
      <c r="I427" s="81"/>
      <c r="J427" s="81"/>
      <c r="K427" s="81"/>
      <c r="L427" s="81"/>
      <c r="M427" s="81"/>
    </row>
    <row r="428" spans="1:13">
      <c r="A428" s="81"/>
      <c r="B428" s="81"/>
      <c r="C428" s="81"/>
      <c r="D428" s="81"/>
      <c r="E428" s="81"/>
      <c r="F428" s="81"/>
      <c r="G428" s="81"/>
      <c r="H428" s="81"/>
      <c r="I428" s="81"/>
      <c r="J428" s="81"/>
      <c r="K428" s="81"/>
      <c r="L428" s="81"/>
      <c r="M428" s="81"/>
    </row>
    <row r="429" spans="1:13">
      <c r="A429" s="81"/>
      <c r="B429" s="81"/>
      <c r="C429" s="81"/>
      <c r="D429" s="81"/>
      <c r="E429" s="81"/>
      <c r="F429" s="81"/>
      <c r="G429" s="81"/>
      <c r="H429" s="81"/>
      <c r="I429" s="81"/>
      <c r="J429" s="81"/>
      <c r="K429" s="81"/>
      <c r="L429" s="81"/>
      <c r="M429" s="81"/>
    </row>
    <row r="430" spans="1:13">
      <c r="A430" s="81"/>
      <c r="B430" s="81"/>
      <c r="C430" s="81"/>
      <c r="D430" s="81"/>
      <c r="E430" s="81"/>
      <c r="F430" s="81"/>
      <c r="G430" s="81"/>
      <c r="H430" s="81"/>
      <c r="I430" s="81"/>
      <c r="J430" s="81"/>
      <c r="K430" s="81"/>
      <c r="L430" s="81"/>
      <c r="M430" s="81"/>
    </row>
    <row r="431" spans="1:13">
      <c r="A431" s="81"/>
      <c r="B431" s="81"/>
      <c r="C431" s="81"/>
      <c r="D431" s="81"/>
      <c r="E431" s="81"/>
      <c r="F431" s="81"/>
      <c r="G431" s="81"/>
      <c r="H431" s="81"/>
      <c r="I431" s="81"/>
      <c r="J431" s="81"/>
      <c r="K431" s="81"/>
      <c r="L431" s="81"/>
      <c r="M431" s="81"/>
    </row>
    <row r="432" spans="1:13">
      <c r="A432" s="81"/>
      <c r="B432" s="81"/>
      <c r="C432" s="81"/>
      <c r="D432" s="81"/>
      <c r="E432" s="81"/>
      <c r="F432" s="81"/>
      <c r="G432" s="81"/>
      <c r="H432" s="81"/>
      <c r="I432" s="81"/>
      <c r="J432" s="81"/>
      <c r="K432" s="81"/>
      <c r="L432" s="81"/>
      <c r="M432" s="81"/>
    </row>
    <row r="433" spans="1:13">
      <c r="A433" s="81"/>
      <c r="B433" s="81"/>
      <c r="C433" s="81"/>
      <c r="D433" s="81"/>
      <c r="E433" s="81"/>
      <c r="F433" s="81"/>
      <c r="G433" s="81"/>
      <c r="H433" s="81"/>
      <c r="I433" s="81"/>
      <c r="J433" s="81"/>
      <c r="K433" s="81"/>
      <c r="L433" s="81"/>
      <c r="M433" s="81"/>
    </row>
    <row r="434" spans="1:13">
      <c r="A434" s="81"/>
      <c r="B434" s="81"/>
      <c r="C434" s="81"/>
      <c r="D434" s="81"/>
      <c r="E434" s="81"/>
      <c r="F434" s="81"/>
      <c r="G434" s="81"/>
      <c r="H434" s="81"/>
      <c r="I434" s="81"/>
      <c r="J434" s="81"/>
      <c r="K434" s="81"/>
      <c r="L434" s="81"/>
      <c r="M434" s="81"/>
    </row>
    <row r="435" spans="1:13">
      <c r="A435" s="81"/>
      <c r="B435" s="81"/>
      <c r="C435" s="81"/>
      <c r="D435" s="81"/>
      <c r="E435" s="81"/>
      <c r="F435" s="81"/>
      <c r="G435" s="81"/>
      <c r="H435" s="81"/>
      <c r="I435" s="81"/>
      <c r="J435" s="81"/>
      <c r="K435" s="81"/>
      <c r="L435" s="81"/>
      <c r="M435" s="81"/>
    </row>
    <row r="436" spans="1:13">
      <c r="A436" s="81"/>
      <c r="B436" s="81"/>
      <c r="C436" s="81"/>
      <c r="D436" s="81"/>
      <c r="E436" s="81"/>
      <c r="F436" s="81"/>
      <c r="G436" s="81"/>
      <c r="H436" s="81"/>
      <c r="I436" s="81"/>
      <c r="J436" s="81"/>
      <c r="K436" s="81"/>
      <c r="L436" s="81"/>
      <c r="M436" s="81"/>
    </row>
    <row r="437" spans="1:13">
      <c r="A437" s="81"/>
      <c r="B437" s="81"/>
      <c r="C437" s="81"/>
      <c r="D437" s="81"/>
      <c r="E437" s="81"/>
      <c r="F437" s="81"/>
      <c r="G437" s="81"/>
      <c r="H437" s="81"/>
      <c r="I437" s="81"/>
      <c r="J437" s="81"/>
      <c r="K437" s="81"/>
      <c r="L437" s="81"/>
      <c r="M437" s="81"/>
    </row>
    <row r="438" spans="1:13">
      <c r="A438" s="81"/>
      <c r="B438" s="81"/>
      <c r="C438" s="81"/>
      <c r="D438" s="81"/>
      <c r="E438" s="81"/>
      <c r="F438" s="81"/>
      <c r="G438" s="81"/>
      <c r="H438" s="81"/>
      <c r="I438" s="81"/>
      <c r="J438" s="81"/>
      <c r="K438" s="81"/>
      <c r="L438" s="81"/>
      <c r="M438" s="81"/>
    </row>
    <row r="439" spans="1:13">
      <c r="A439" s="81"/>
      <c r="B439" s="81"/>
      <c r="C439" s="81"/>
      <c r="D439" s="81"/>
      <c r="E439" s="81"/>
      <c r="F439" s="81"/>
      <c r="G439" s="81"/>
      <c r="H439" s="81"/>
      <c r="I439" s="81"/>
      <c r="J439" s="81"/>
      <c r="K439" s="81"/>
      <c r="L439" s="81"/>
      <c r="M439" s="81"/>
    </row>
    <row r="440" spans="1:13">
      <c r="A440" s="81"/>
      <c r="B440" s="81"/>
      <c r="C440" s="81"/>
      <c r="D440" s="81"/>
      <c r="E440" s="81"/>
      <c r="F440" s="81"/>
      <c r="G440" s="81"/>
      <c r="H440" s="81"/>
      <c r="I440" s="81"/>
      <c r="J440" s="81"/>
      <c r="K440" s="81"/>
      <c r="L440" s="81"/>
      <c r="M440" s="81"/>
    </row>
    <row r="441" spans="1:13">
      <c r="A441" s="81"/>
      <c r="B441" s="81"/>
      <c r="C441" s="81"/>
      <c r="D441" s="81"/>
      <c r="E441" s="81"/>
      <c r="F441" s="81"/>
      <c r="G441" s="81"/>
      <c r="H441" s="81"/>
      <c r="I441" s="81"/>
      <c r="J441" s="81"/>
      <c r="K441" s="81"/>
      <c r="L441" s="81"/>
      <c r="M441" s="81"/>
    </row>
    <row r="442" spans="1:13">
      <c r="A442" s="81"/>
      <c r="B442" s="81"/>
      <c r="C442" s="81"/>
      <c r="D442" s="81"/>
      <c r="E442" s="81"/>
      <c r="F442" s="81"/>
      <c r="G442" s="81"/>
      <c r="H442" s="81"/>
      <c r="I442" s="81"/>
      <c r="J442" s="81"/>
      <c r="K442" s="81"/>
      <c r="L442" s="81"/>
      <c r="M442" s="81"/>
    </row>
    <row r="443" spans="1:13">
      <c r="A443" s="81"/>
      <c r="B443" s="81"/>
      <c r="C443" s="81"/>
      <c r="D443" s="81"/>
      <c r="E443" s="81"/>
      <c r="F443" s="81"/>
      <c r="G443" s="81"/>
      <c r="H443" s="81"/>
      <c r="I443" s="81"/>
      <c r="J443" s="81"/>
      <c r="K443" s="81"/>
      <c r="L443" s="81"/>
      <c r="M443" s="81"/>
    </row>
    <row r="444" spans="1:13">
      <c r="A444" s="81"/>
      <c r="B444" s="81"/>
      <c r="C444" s="81"/>
      <c r="D444" s="81"/>
      <c r="E444" s="81"/>
      <c r="F444" s="81"/>
      <c r="G444" s="81"/>
      <c r="H444" s="81"/>
      <c r="I444" s="81"/>
      <c r="J444" s="81"/>
      <c r="K444" s="81"/>
      <c r="L444" s="81"/>
      <c r="M444" s="81"/>
    </row>
    <row r="445" spans="1:13">
      <c r="A445" s="81"/>
      <c r="B445" s="81"/>
      <c r="C445" s="81"/>
      <c r="D445" s="81"/>
      <c r="E445" s="81"/>
      <c r="F445" s="81"/>
      <c r="G445" s="81"/>
      <c r="H445" s="81"/>
      <c r="I445" s="81"/>
      <c r="J445" s="81"/>
      <c r="K445" s="81"/>
      <c r="L445" s="81"/>
      <c r="M445" s="81"/>
    </row>
    <row r="446" spans="1:13">
      <c r="A446" s="81"/>
      <c r="B446" s="81"/>
      <c r="C446" s="81"/>
      <c r="D446" s="81"/>
      <c r="E446" s="81"/>
      <c r="F446" s="81"/>
      <c r="G446" s="81"/>
      <c r="H446" s="81"/>
      <c r="I446" s="81"/>
      <c r="J446" s="81"/>
      <c r="K446" s="81"/>
      <c r="L446" s="81"/>
      <c r="M446" s="81"/>
    </row>
    <row r="447" spans="1:13">
      <c r="A447" s="81"/>
      <c r="B447" s="81"/>
      <c r="C447" s="81"/>
      <c r="D447" s="81"/>
      <c r="E447" s="81"/>
      <c r="F447" s="81"/>
      <c r="G447" s="81"/>
      <c r="H447" s="81"/>
      <c r="I447" s="81"/>
      <c r="J447" s="81"/>
      <c r="K447" s="81"/>
      <c r="L447" s="81"/>
      <c r="M447" s="81"/>
    </row>
    <row r="448" spans="1:13">
      <c r="A448" s="81"/>
      <c r="B448" s="81"/>
      <c r="C448" s="81"/>
      <c r="D448" s="81"/>
      <c r="E448" s="81"/>
      <c r="F448" s="81"/>
      <c r="G448" s="81"/>
      <c r="H448" s="81"/>
      <c r="I448" s="81"/>
      <c r="J448" s="81"/>
      <c r="K448" s="81"/>
      <c r="L448" s="81"/>
      <c r="M448" s="81"/>
    </row>
    <row r="449" spans="1:13">
      <c r="A449" s="81"/>
      <c r="B449" s="81"/>
      <c r="C449" s="81"/>
      <c r="D449" s="81"/>
      <c r="E449" s="81"/>
      <c r="F449" s="81"/>
      <c r="G449" s="81"/>
      <c r="H449" s="81"/>
      <c r="I449" s="81"/>
      <c r="J449" s="81"/>
      <c r="K449" s="81"/>
      <c r="L449" s="81"/>
      <c r="M449" s="81"/>
    </row>
    <row r="450" spans="1:13">
      <c r="A450" s="81"/>
      <c r="B450" s="81"/>
      <c r="C450" s="81"/>
      <c r="D450" s="81"/>
      <c r="E450" s="81"/>
      <c r="F450" s="81"/>
      <c r="G450" s="81"/>
      <c r="H450" s="81"/>
      <c r="I450" s="81"/>
      <c r="J450" s="81"/>
      <c r="K450" s="81"/>
      <c r="L450" s="81"/>
      <c r="M450" s="81"/>
    </row>
    <row r="451" spans="1:13">
      <c r="A451" s="81"/>
      <c r="B451" s="81"/>
      <c r="C451" s="81"/>
      <c r="D451" s="81"/>
      <c r="E451" s="81"/>
      <c r="F451" s="81"/>
      <c r="G451" s="81"/>
      <c r="H451" s="81"/>
      <c r="I451" s="81"/>
      <c r="J451" s="81"/>
      <c r="K451" s="81"/>
      <c r="L451" s="81"/>
      <c r="M451" s="81"/>
    </row>
    <row r="452" spans="1:13">
      <c r="A452" s="81"/>
      <c r="B452" s="81"/>
      <c r="C452" s="81"/>
      <c r="D452" s="81"/>
      <c r="E452" s="81"/>
      <c r="F452" s="81"/>
      <c r="G452" s="81"/>
      <c r="H452" s="81"/>
      <c r="I452" s="81"/>
      <c r="J452" s="81"/>
      <c r="K452" s="81"/>
      <c r="L452" s="81"/>
      <c r="M452" s="81"/>
    </row>
    <row r="453" spans="1:13">
      <c r="A453" s="81"/>
      <c r="B453" s="81"/>
      <c r="C453" s="81"/>
      <c r="D453" s="81"/>
      <c r="E453" s="81"/>
      <c r="F453" s="81"/>
      <c r="G453" s="81"/>
      <c r="H453" s="81"/>
      <c r="I453" s="81"/>
      <c r="J453" s="81"/>
      <c r="K453" s="81"/>
      <c r="L453" s="81"/>
      <c r="M453" s="81"/>
    </row>
    <row r="454" spans="1:13">
      <c r="A454" s="81"/>
      <c r="B454" s="81"/>
      <c r="C454" s="81"/>
      <c r="D454" s="81"/>
      <c r="E454" s="81"/>
      <c r="F454" s="81"/>
      <c r="G454" s="81"/>
      <c r="H454" s="81"/>
      <c r="I454" s="81"/>
      <c r="J454" s="81"/>
      <c r="K454" s="81"/>
      <c r="L454" s="81"/>
      <c r="M454" s="81"/>
    </row>
    <row r="455" spans="1:13">
      <c r="A455" s="81"/>
      <c r="B455" s="81"/>
      <c r="C455" s="81"/>
      <c r="D455" s="81"/>
      <c r="E455" s="81"/>
      <c r="F455" s="81"/>
      <c r="G455" s="81"/>
      <c r="H455" s="81"/>
      <c r="I455" s="81"/>
      <c r="J455" s="81"/>
      <c r="K455" s="81"/>
      <c r="L455" s="81"/>
      <c r="M455" s="81"/>
    </row>
    <row r="456" spans="1:13">
      <c r="A456" s="81"/>
      <c r="B456" s="81"/>
      <c r="C456" s="81"/>
      <c r="D456" s="81"/>
      <c r="E456" s="81"/>
      <c r="F456" s="81"/>
      <c r="G456" s="81"/>
      <c r="H456" s="81"/>
      <c r="I456" s="81"/>
      <c r="J456" s="81"/>
      <c r="K456" s="81"/>
      <c r="L456" s="81"/>
      <c r="M456" s="81"/>
    </row>
    <row r="457" spans="1:13">
      <c r="A457" s="81"/>
      <c r="B457" s="81"/>
      <c r="C457" s="81"/>
      <c r="D457" s="81"/>
      <c r="E457" s="81"/>
      <c r="F457" s="81"/>
      <c r="G457" s="81"/>
      <c r="H457" s="81"/>
      <c r="I457" s="81"/>
      <c r="J457" s="81"/>
      <c r="K457" s="81"/>
      <c r="L457" s="81"/>
      <c r="M457" s="81"/>
    </row>
    <row r="458" spans="1:13">
      <c r="A458" s="81"/>
      <c r="B458" s="81"/>
      <c r="C458" s="81"/>
      <c r="D458" s="81"/>
      <c r="E458" s="81"/>
      <c r="F458" s="81"/>
      <c r="G458" s="81"/>
      <c r="H458" s="81"/>
      <c r="I458" s="81"/>
      <c r="J458" s="81"/>
      <c r="K458" s="81"/>
      <c r="L458" s="81"/>
      <c r="M458" s="81"/>
    </row>
    <row r="459" spans="1:13">
      <c r="A459" s="81"/>
      <c r="B459" s="81"/>
      <c r="C459" s="81"/>
      <c r="D459" s="81"/>
      <c r="E459" s="81"/>
      <c r="F459" s="81"/>
      <c r="G459" s="81"/>
      <c r="H459" s="81"/>
      <c r="I459" s="81"/>
      <c r="J459" s="81"/>
      <c r="K459" s="81"/>
      <c r="L459" s="81"/>
      <c r="M459" s="81"/>
    </row>
    <row r="460" spans="1:13">
      <c r="A460" s="81"/>
      <c r="B460" s="81"/>
      <c r="C460" s="81"/>
      <c r="D460" s="81"/>
      <c r="E460" s="81"/>
      <c r="F460" s="81"/>
      <c r="G460" s="81"/>
      <c r="H460" s="81"/>
      <c r="I460" s="81"/>
      <c r="J460" s="81"/>
      <c r="K460" s="81"/>
      <c r="L460" s="81"/>
      <c r="M460" s="81"/>
    </row>
    <row r="461" spans="1:13">
      <c r="A461" s="81"/>
      <c r="B461" s="81"/>
      <c r="C461" s="81"/>
      <c r="D461" s="81"/>
      <c r="E461" s="81"/>
      <c r="F461" s="81"/>
      <c r="G461" s="81"/>
      <c r="H461" s="81"/>
      <c r="I461" s="81"/>
      <c r="J461" s="81"/>
      <c r="K461" s="81"/>
      <c r="L461" s="81"/>
      <c r="M461" s="81"/>
    </row>
    <row r="462" spans="1:13">
      <c r="A462" s="81"/>
      <c r="B462" s="81"/>
      <c r="C462" s="81"/>
      <c r="D462" s="81"/>
      <c r="E462" s="81"/>
      <c r="F462" s="81"/>
      <c r="G462" s="81"/>
      <c r="H462" s="81"/>
      <c r="I462" s="81"/>
      <c r="J462" s="81"/>
      <c r="K462" s="81"/>
      <c r="L462" s="81"/>
      <c r="M462" s="81"/>
    </row>
  </sheetData>
  <sheetProtection algorithmName="SHA-512" hashValue="Jsn+UTqWu06MbSV1+9S4rO0szk7Q05lR1TNQi/+6Nvpb5vZVgKhhtBxvQa7AnVVAGin5G4UdF2imF++BPUifIw==" saltValue="1Nz70YfhheIXC7ufFD3uMg==" spinCount="100000" sheet="1" objects="1" scenarios="1"/>
  <mergeCells count="4">
    <mergeCell ref="A10:G14"/>
    <mergeCell ref="A15:A16"/>
    <mergeCell ref="B15:F15"/>
    <mergeCell ref="G15:G16"/>
  </mergeCells>
  <phoneticPr fontId="57" type="noConversion"/>
  <printOptions horizontalCentered="1"/>
  <pageMargins left="0.51181102362204722" right="0.31496062992125984" top="0.74803149606299213" bottom="0.59055118110236227" header="0.31496062992125984" footer="0.31496062992125984"/>
  <pageSetup scale="4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991"/>
  <sheetViews>
    <sheetView view="pageBreakPreview" zoomScaleNormal="85" zoomScaleSheetLayoutView="100" zoomScalePageLayoutView="25" workbookViewId="0">
      <selection activeCell="B9" sqref="B9"/>
    </sheetView>
  </sheetViews>
  <sheetFormatPr baseColWidth="10" defaultRowHeight="15"/>
  <cols>
    <col min="1" max="1" width="46.28515625" customWidth="1"/>
    <col min="2" max="7" width="17" customWidth="1"/>
  </cols>
  <sheetData>
    <row r="1" spans="1:132" s="4" customFormat="1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</row>
    <row r="2" spans="1:132" s="4" customFormat="1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</row>
    <row r="3" spans="1:132" s="4" customFormat="1">
      <c r="A3" s="1"/>
      <c r="B3" s="1"/>
      <c r="C3" s="1"/>
      <c r="D3" s="1"/>
      <c r="E3" s="1"/>
      <c r="F3" s="1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</row>
    <row r="4" spans="1:132" s="4" customFormat="1">
      <c r="A4" s="1"/>
      <c r="B4" s="1"/>
      <c r="C4" s="1"/>
      <c r="D4" s="1"/>
      <c r="E4" s="1"/>
      <c r="F4" s="1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</row>
    <row r="5" spans="1:132" s="4" customFormat="1">
      <c r="A5" s="1"/>
      <c r="B5" s="1"/>
      <c r="C5" s="1"/>
      <c r="D5" s="1"/>
      <c r="E5" s="1"/>
      <c r="F5" s="1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</row>
    <row r="6" spans="1:132" s="4" customFormat="1">
      <c r="A6" s="1"/>
      <c r="B6" s="1"/>
      <c r="C6" s="1"/>
      <c r="D6" s="1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</row>
    <row r="7" spans="1:132" s="4" customFormat="1" ht="18.75">
      <c r="A7" s="3" t="s">
        <v>417</v>
      </c>
      <c r="B7" s="1"/>
      <c r="C7" s="1"/>
      <c r="D7" s="1"/>
      <c r="E7" s="1"/>
      <c r="F7" s="1"/>
      <c r="G7" s="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</row>
    <row r="8" spans="1:132" s="4" customFormat="1" ht="18.75">
      <c r="A8" s="3" t="s">
        <v>416</v>
      </c>
      <c r="B8" s="3"/>
      <c r="C8" s="3"/>
      <c r="D8" s="3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</row>
    <row r="9" spans="1:132" ht="9.75" customHeight="1"/>
    <row r="10" spans="1:132" ht="0.75" hidden="1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</row>
    <row r="11" spans="1:132" ht="15" customHeight="1">
      <c r="A11" s="241" t="s">
        <v>426</v>
      </c>
      <c r="B11" s="242"/>
      <c r="C11" s="242"/>
      <c r="D11" s="242"/>
      <c r="E11" s="242"/>
      <c r="F11" s="242"/>
      <c r="G11" s="243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</row>
    <row r="12" spans="1:132">
      <c r="A12" s="244"/>
      <c r="B12" s="245"/>
      <c r="C12" s="245"/>
      <c r="D12" s="245"/>
      <c r="E12" s="245"/>
      <c r="F12" s="245"/>
      <c r="G12" s="246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</row>
    <row r="13" spans="1:132">
      <c r="A13" s="244"/>
      <c r="B13" s="245"/>
      <c r="C13" s="245"/>
      <c r="D13" s="245"/>
      <c r="E13" s="245"/>
      <c r="F13" s="245"/>
      <c r="G13" s="246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</row>
    <row r="14" spans="1:132">
      <c r="A14" s="244"/>
      <c r="B14" s="245"/>
      <c r="C14" s="245"/>
      <c r="D14" s="245"/>
      <c r="E14" s="245"/>
      <c r="F14" s="245"/>
      <c r="G14" s="246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</row>
    <row r="15" spans="1:132" ht="19.5" customHeight="1">
      <c r="A15" s="247"/>
      <c r="B15" s="248"/>
      <c r="C15" s="248"/>
      <c r="D15" s="248"/>
      <c r="E15" s="248"/>
      <c r="F15" s="248"/>
      <c r="G15" s="249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</row>
    <row r="16" spans="1:132" ht="15" customHeight="1">
      <c r="A16" s="180" t="s">
        <v>40</v>
      </c>
      <c r="B16" s="215" t="s">
        <v>33</v>
      </c>
      <c r="C16" s="215"/>
      <c r="D16" s="215"/>
      <c r="E16" s="215"/>
      <c r="F16" s="215"/>
      <c r="G16" s="216" t="s">
        <v>314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</row>
    <row r="17" spans="1:82" ht="15" customHeight="1" thickBot="1">
      <c r="A17" s="250"/>
      <c r="B17" s="251" t="s">
        <v>34</v>
      </c>
      <c r="C17" s="251" t="s">
        <v>22</v>
      </c>
      <c r="D17" s="252" t="s">
        <v>23</v>
      </c>
      <c r="E17" s="252" t="s">
        <v>24</v>
      </c>
      <c r="F17" s="252" t="s">
        <v>20</v>
      </c>
      <c r="G17" s="25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</row>
    <row r="18" spans="1:82">
      <c r="A18" s="254" t="s">
        <v>37</v>
      </c>
      <c r="B18" s="255">
        <f>SUM(B19:B46)</f>
        <v>5114428</v>
      </c>
      <c r="C18" s="255">
        <f t="shared" ref="C18:G18" si="0">SUM(C19:C46)</f>
        <v>2.9103830456733704E-11</v>
      </c>
      <c r="D18" s="255">
        <f t="shared" si="0"/>
        <v>5114428</v>
      </c>
      <c r="E18" s="255">
        <f t="shared" si="0"/>
        <v>692605.82000000007</v>
      </c>
      <c r="F18" s="255">
        <f t="shared" si="0"/>
        <v>617220.3600000001</v>
      </c>
      <c r="G18" s="255">
        <f t="shared" si="0"/>
        <v>4421822.18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</row>
    <row r="19" spans="1:82">
      <c r="A19" s="256" t="s">
        <v>433</v>
      </c>
      <c r="B19" s="257">
        <v>363017</v>
      </c>
      <c r="C19" s="257">
        <v>-2577.7600000000002</v>
      </c>
      <c r="D19" s="257">
        <v>360439.24</v>
      </c>
      <c r="E19" s="257">
        <v>53395.74</v>
      </c>
      <c r="F19" s="257">
        <v>53395.74</v>
      </c>
      <c r="G19" s="258">
        <v>307043.5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</row>
    <row r="20" spans="1:82">
      <c r="A20" s="256" t="s">
        <v>434</v>
      </c>
      <c r="B20" s="257">
        <v>399505</v>
      </c>
      <c r="C20" s="257">
        <v>-83804</v>
      </c>
      <c r="D20" s="257">
        <v>315701</v>
      </c>
      <c r="E20" s="257">
        <v>0</v>
      </c>
      <c r="F20" s="257">
        <v>0</v>
      </c>
      <c r="G20" s="258">
        <v>315701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</row>
    <row r="21" spans="1:82" s="4" customFormat="1">
      <c r="A21" s="256" t="s">
        <v>435</v>
      </c>
      <c r="B21" s="257">
        <v>16000</v>
      </c>
      <c r="C21" s="257">
        <v>500</v>
      </c>
      <c r="D21" s="257">
        <v>16500</v>
      </c>
      <c r="E21" s="257">
        <v>0</v>
      </c>
      <c r="F21" s="257">
        <v>0</v>
      </c>
      <c r="G21" s="258">
        <v>16500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</row>
    <row r="22" spans="1:82" s="4" customFormat="1">
      <c r="A22" s="256" t="s">
        <v>436</v>
      </c>
      <c r="B22" s="257">
        <v>0</v>
      </c>
      <c r="C22" s="257">
        <v>0</v>
      </c>
      <c r="D22" s="257">
        <v>0</v>
      </c>
      <c r="E22" s="257">
        <v>0</v>
      </c>
      <c r="F22" s="257">
        <v>0</v>
      </c>
      <c r="G22" s="258"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82" s="4" customFormat="1">
      <c r="A23" s="256" t="s">
        <v>437</v>
      </c>
      <c r="B23" s="257">
        <v>0</v>
      </c>
      <c r="C23" s="257">
        <v>0</v>
      </c>
      <c r="D23" s="257">
        <v>0</v>
      </c>
      <c r="E23" s="257">
        <v>0</v>
      </c>
      <c r="F23" s="257">
        <v>0</v>
      </c>
      <c r="G23" s="258"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82" s="4" customFormat="1">
      <c r="A24" s="256" t="s">
        <v>438</v>
      </c>
      <c r="B24" s="257">
        <v>30500</v>
      </c>
      <c r="C24" s="257">
        <v>78638</v>
      </c>
      <c r="D24" s="257">
        <v>109138</v>
      </c>
      <c r="E24" s="257">
        <v>78738</v>
      </c>
      <c r="F24" s="257">
        <v>78738</v>
      </c>
      <c r="G24" s="258">
        <v>30400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82" s="4" customFormat="1">
      <c r="A25" s="256" t="s">
        <v>439</v>
      </c>
      <c r="B25" s="257">
        <v>0</v>
      </c>
      <c r="C25" s="257">
        <v>300</v>
      </c>
      <c r="D25" s="257">
        <v>300</v>
      </c>
      <c r="E25" s="257">
        <v>0</v>
      </c>
      <c r="F25" s="257">
        <v>0</v>
      </c>
      <c r="G25" s="258">
        <v>300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82" s="4" customFormat="1">
      <c r="A26" s="256" t="s">
        <v>440</v>
      </c>
      <c r="B26" s="257">
        <v>20000</v>
      </c>
      <c r="C26" s="257">
        <v>-3480</v>
      </c>
      <c r="D26" s="257">
        <v>16520</v>
      </c>
      <c r="E26" s="257">
        <v>2586.71</v>
      </c>
      <c r="F26" s="257">
        <v>2586.71</v>
      </c>
      <c r="G26" s="258">
        <v>13933.29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82" s="4" customFormat="1" ht="28.5">
      <c r="A27" s="256" t="s">
        <v>441</v>
      </c>
      <c r="B27" s="257">
        <v>177857.14</v>
      </c>
      <c r="C27" s="257">
        <v>-490.59</v>
      </c>
      <c r="D27" s="257">
        <v>177366.55000000002</v>
      </c>
      <c r="E27" s="257">
        <v>0</v>
      </c>
      <c r="F27" s="257">
        <v>0</v>
      </c>
      <c r="G27" s="258">
        <v>177366.55000000002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82" s="4" customFormat="1">
      <c r="A28" s="256" t="s">
        <v>442</v>
      </c>
      <c r="B28" s="257">
        <v>177857.14</v>
      </c>
      <c r="C28" s="257">
        <v>3975.29</v>
      </c>
      <c r="D28" s="257">
        <v>181832.43000000002</v>
      </c>
      <c r="E28" s="257">
        <v>0</v>
      </c>
      <c r="F28" s="257">
        <v>0</v>
      </c>
      <c r="G28" s="258">
        <v>181832.43000000002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</row>
    <row r="29" spans="1:82" s="4" customFormat="1">
      <c r="A29" s="256" t="s">
        <v>443</v>
      </c>
      <c r="B29" s="257">
        <v>79857.14</v>
      </c>
      <c r="C29" s="257">
        <v>15419.99</v>
      </c>
      <c r="D29" s="257">
        <v>95277.13</v>
      </c>
      <c r="E29" s="257">
        <v>498.17</v>
      </c>
      <c r="F29" s="257">
        <v>498.17</v>
      </c>
      <c r="G29" s="258">
        <v>94778.96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</row>
    <row r="30" spans="1:82" s="4" customFormat="1">
      <c r="A30" s="256" t="s">
        <v>444</v>
      </c>
      <c r="B30" s="257">
        <v>132357.14000000001</v>
      </c>
      <c r="C30" s="257">
        <v>4475.29</v>
      </c>
      <c r="D30" s="257">
        <v>136832.43000000002</v>
      </c>
      <c r="E30" s="257">
        <v>0</v>
      </c>
      <c r="F30" s="257">
        <v>0</v>
      </c>
      <c r="G30" s="258">
        <v>136832.43000000002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</row>
    <row r="31" spans="1:82" s="4" customFormat="1">
      <c r="A31" s="256" t="s">
        <v>445</v>
      </c>
      <c r="B31" s="257">
        <v>17357.14</v>
      </c>
      <c r="C31" s="257">
        <v>10.15</v>
      </c>
      <c r="D31" s="257">
        <v>17367.29</v>
      </c>
      <c r="E31" s="257">
        <v>0</v>
      </c>
      <c r="F31" s="257">
        <v>0</v>
      </c>
      <c r="G31" s="258">
        <v>17367.29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</row>
    <row r="32" spans="1:82" s="4" customFormat="1">
      <c r="A32" s="256" t="s">
        <v>446</v>
      </c>
      <c r="B32" s="257">
        <v>17357.14</v>
      </c>
      <c r="C32" s="257">
        <v>3358.82</v>
      </c>
      <c r="D32" s="257">
        <v>20715.96</v>
      </c>
      <c r="E32" s="257">
        <v>0</v>
      </c>
      <c r="F32" s="257">
        <v>0</v>
      </c>
      <c r="G32" s="258">
        <v>20715.96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</row>
    <row r="33" spans="1:82" s="4" customFormat="1" ht="28.5">
      <c r="A33" s="256" t="s">
        <v>447</v>
      </c>
      <c r="B33" s="257">
        <v>17357.16</v>
      </c>
      <c r="C33" s="257">
        <v>-3500</v>
      </c>
      <c r="D33" s="257">
        <v>13857.16</v>
      </c>
      <c r="E33" s="257">
        <v>0</v>
      </c>
      <c r="F33" s="257">
        <v>0</v>
      </c>
      <c r="G33" s="258">
        <v>13857.16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</row>
    <row r="34" spans="1:82" s="4" customFormat="1">
      <c r="A34" s="256" t="s">
        <v>448</v>
      </c>
      <c r="B34" s="257">
        <v>0</v>
      </c>
      <c r="C34" s="257">
        <v>0</v>
      </c>
      <c r="D34" s="257">
        <v>0</v>
      </c>
      <c r="E34" s="257">
        <v>0</v>
      </c>
      <c r="F34" s="257">
        <v>0</v>
      </c>
      <c r="G34" s="258"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82" s="4" customFormat="1">
      <c r="A35" s="256" t="s">
        <v>449</v>
      </c>
      <c r="B35" s="257">
        <v>0</v>
      </c>
      <c r="C35" s="257">
        <v>0</v>
      </c>
      <c r="D35" s="257">
        <v>0</v>
      </c>
      <c r="E35" s="257">
        <v>0</v>
      </c>
      <c r="F35" s="257">
        <v>0</v>
      </c>
      <c r="G35" s="258">
        <v>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82" s="4" customFormat="1">
      <c r="A36" s="256" t="s">
        <v>450</v>
      </c>
      <c r="B36" s="257">
        <v>940342</v>
      </c>
      <c r="C36" s="257">
        <v>-9191</v>
      </c>
      <c r="D36" s="257">
        <v>931151</v>
      </c>
      <c r="E36" s="257">
        <v>231256.95</v>
      </c>
      <c r="F36" s="257">
        <v>231256.95</v>
      </c>
      <c r="G36" s="258">
        <v>699894.05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</row>
    <row r="37" spans="1:82" s="4" customFormat="1">
      <c r="A37" s="256" t="s">
        <v>451</v>
      </c>
      <c r="B37" s="257">
        <v>84900</v>
      </c>
      <c r="C37" s="257">
        <v>2790.95</v>
      </c>
      <c r="D37" s="257">
        <v>87690.95</v>
      </c>
      <c r="E37" s="257">
        <v>14270.42</v>
      </c>
      <c r="F37" s="257">
        <v>14270.42</v>
      </c>
      <c r="G37" s="258">
        <v>73420.53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</row>
    <row r="38" spans="1:82" s="4" customFormat="1">
      <c r="A38" s="256" t="s">
        <v>452</v>
      </c>
      <c r="B38" s="257">
        <v>13800</v>
      </c>
      <c r="C38" s="257">
        <v>3075</v>
      </c>
      <c r="D38" s="257">
        <v>16875</v>
      </c>
      <c r="E38" s="257">
        <v>6341.88</v>
      </c>
      <c r="F38" s="257">
        <v>6341.88</v>
      </c>
      <c r="G38" s="258">
        <v>10533.119999999999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</row>
    <row r="39" spans="1:82">
      <c r="A39" s="256" t="s">
        <v>453</v>
      </c>
      <c r="B39" s="257">
        <v>325300</v>
      </c>
      <c r="C39" s="257">
        <v>220401.16</v>
      </c>
      <c r="D39" s="257">
        <v>545701.16</v>
      </c>
      <c r="E39" s="257">
        <v>221626.16</v>
      </c>
      <c r="F39" s="257">
        <v>146240.70000000001</v>
      </c>
      <c r="G39" s="258">
        <v>324075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</row>
    <row r="40" spans="1:82" ht="28.5">
      <c r="A40" s="256" t="s">
        <v>454</v>
      </c>
      <c r="B40" s="257">
        <v>2121565</v>
      </c>
      <c r="C40" s="257">
        <v>-253885.05</v>
      </c>
      <c r="D40" s="257">
        <v>1867679.95</v>
      </c>
      <c r="E40" s="257">
        <v>59649.68</v>
      </c>
      <c r="F40" s="257">
        <v>59649.68</v>
      </c>
      <c r="G40" s="258">
        <v>1808030.27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</row>
    <row r="41" spans="1:82">
      <c r="A41" s="256" t="s">
        <v>455</v>
      </c>
      <c r="B41" s="257">
        <v>0</v>
      </c>
      <c r="C41" s="257">
        <v>9330</v>
      </c>
      <c r="D41" s="257">
        <v>9330</v>
      </c>
      <c r="E41" s="257">
        <v>7151.8</v>
      </c>
      <c r="F41" s="257">
        <v>7151.8</v>
      </c>
      <c r="G41" s="258">
        <v>2178.1999999999998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</row>
    <row r="42" spans="1:82">
      <c r="A42" s="256" t="s">
        <v>456</v>
      </c>
      <c r="B42" s="257">
        <v>5000</v>
      </c>
      <c r="C42" s="257">
        <v>0</v>
      </c>
      <c r="D42" s="257">
        <v>5000</v>
      </c>
      <c r="E42" s="257">
        <v>0</v>
      </c>
      <c r="F42" s="257">
        <v>0</v>
      </c>
      <c r="G42" s="258">
        <v>5000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</row>
    <row r="43" spans="1:82" s="4" customFormat="1">
      <c r="A43" s="256" t="s">
        <v>457</v>
      </c>
      <c r="B43" s="257">
        <v>55000</v>
      </c>
      <c r="C43" s="257">
        <v>-10663</v>
      </c>
      <c r="D43" s="257">
        <v>44337</v>
      </c>
      <c r="E43" s="257">
        <v>10755.07</v>
      </c>
      <c r="F43" s="257">
        <v>10755.07</v>
      </c>
      <c r="G43" s="258">
        <v>33581.93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</row>
    <row r="44" spans="1:82" s="4" customFormat="1" ht="28.5">
      <c r="A44" s="256" t="s">
        <v>458</v>
      </c>
      <c r="B44" s="257">
        <v>6000</v>
      </c>
      <c r="C44" s="257">
        <v>4000</v>
      </c>
      <c r="D44" s="257">
        <v>10000</v>
      </c>
      <c r="E44" s="257">
        <v>1611</v>
      </c>
      <c r="F44" s="257">
        <v>1611</v>
      </c>
      <c r="G44" s="258">
        <v>8389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</row>
    <row r="45" spans="1:82" s="4" customFormat="1">
      <c r="A45" s="256" t="s">
        <v>459</v>
      </c>
      <c r="B45" s="257">
        <v>5000</v>
      </c>
      <c r="C45" s="257">
        <v>4200</v>
      </c>
      <c r="D45" s="257">
        <v>9200</v>
      </c>
      <c r="E45" s="257">
        <v>4558.2299999999996</v>
      </c>
      <c r="F45" s="257">
        <v>4558.2299999999996</v>
      </c>
      <c r="G45" s="258">
        <v>4641.7700000000004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</row>
    <row r="46" spans="1:82">
      <c r="A46" s="259" t="s">
        <v>460</v>
      </c>
      <c r="B46" s="260">
        <v>108499</v>
      </c>
      <c r="C46" s="260">
        <v>17116.75</v>
      </c>
      <c r="D46" s="260">
        <v>125615.75</v>
      </c>
      <c r="E46" s="260">
        <v>166.01</v>
      </c>
      <c r="F46" s="260">
        <v>166.01</v>
      </c>
      <c r="G46" s="261">
        <v>125449.74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</row>
    <row r="47" spans="1:82" ht="15.75">
      <c r="A47" s="262" t="s">
        <v>38</v>
      </c>
      <c r="B47" s="263">
        <f>SUM(B48:B75)</f>
        <v>51271328</v>
      </c>
      <c r="C47" s="263">
        <f t="shared" ref="C47:G47" si="1">SUM(C48:C75)</f>
        <v>0</v>
      </c>
      <c r="D47" s="263">
        <f t="shared" si="1"/>
        <v>51271328</v>
      </c>
      <c r="E47" s="263">
        <f t="shared" si="1"/>
        <v>10634781.610000001</v>
      </c>
      <c r="F47" s="263">
        <f t="shared" si="1"/>
        <v>9937660.7199999988</v>
      </c>
      <c r="G47" s="263">
        <f t="shared" si="1"/>
        <v>40636546.390000001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</row>
    <row r="48" spans="1:82" s="4" customFormat="1">
      <c r="A48" s="264" t="s">
        <v>433</v>
      </c>
      <c r="B48" s="257">
        <v>1709054.93</v>
      </c>
      <c r="C48" s="257">
        <v>-48813.43</v>
      </c>
      <c r="D48" s="265">
        <v>1660241.5</v>
      </c>
      <c r="E48" s="257">
        <v>352336.48</v>
      </c>
      <c r="F48" s="257">
        <v>330537.65999999997</v>
      </c>
      <c r="G48" s="258">
        <v>1307905.02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</row>
    <row r="49" spans="1:82" s="4" customFormat="1">
      <c r="A49" s="264" t="s">
        <v>434</v>
      </c>
      <c r="B49" s="257">
        <v>1812821.29</v>
      </c>
      <c r="C49" s="257">
        <v>-38382.32</v>
      </c>
      <c r="D49" s="265">
        <v>1774438.97</v>
      </c>
      <c r="E49" s="257">
        <v>330514.08</v>
      </c>
      <c r="F49" s="257">
        <v>308389.68</v>
      </c>
      <c r="G49" s="258">
        <v>1443924.89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</row>
    <row r="50" spans="1:82" s="4" customFormat="1">
      <c r="A50" s="264" t="s">
        <v>435</v>
      </c>
      <c r="B50" s="257">
        <v>1215916.9099999999</v>
      </c>
      <c r="C50" s="257">
        <v>-10238.35</v>
      </c>
      <c r="D50" s="265">
        <v>1205678.5599999998</v>
      </c>
      <c r="E50" s="257">
        <v>214744.56</v>
      </c>
      <c r="F50" s="257">
        <v>199328.22</v>
      </c>
      <c r="G50" s="258">
        <v>990933.99999999977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</row>
    <row r="51" spans="1:82" s="4" customFormat="1">
      <c r="A51" s="264" t="s">
        <v>436</v>
      </c>
      <c r="B51" s="257">
        <v>1076830.99</v>
      </c>
      <c r="C51" s="257">
        <v>-2520.46</v>
      </c>
      <c r="D51" s="265">
        <v>1074310.53</v>
      </c>
      <c r="E51" s="257">
        <v>181644.83</v>
      </c>
      <c r="F51" s="257">
        <v>167940.91</v>
      </c>
      <c r="G51" s="258">
        <v>892665.70000000007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</row>
    <row r="52" spans="1:82" s="4" customFormat="1">
      <c r="A52" s="264" t="s">
        <v>437</v>
      </c>
      <c r="B52" s="257">
        <v>735093.01</v>
      </c>
      <c r="C52" s="257">
        <v>-2129.33</v>
      </c>
      <c r="D52" s="265">
        <v>732963.68</v>
      </c>
      <c r="E52" s="257">
        <v>89809.73</v>
      </c>
      <c r="F52" s="257">
        <v>82970.47</v>
      </c>
      <c r="G52" s="258">
        <v>643153.95000000007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</row>
    <row r="53" spans="1:82" s="4" customFormat="1">
      <c r="A53" s="264" t="s">
        <v>438</v>
      </c>
      <c r="B53" s="257">
        <v>1416903.45</v>
      </c>
      <c r="C53" s="257">
        <v>-1584.01</v>
      </c>
      <c r="D53" s="265">
        <v>1415319.44</v>
      </c>
      <c r="E53" s="257">
        <v>260877.11</v>
      </c>
      <c r="F53" s="257">
        <v>242438.25</v>
      </c>
      <c r="G53" s="258">
        <v>1154442.33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</row>
    <row r="54" spans="1:82" s="4" customFormat="1">
      <c r="A54" s="264" t="s">
        <v>439</v>
      </c>
      <c r="B54" s="257">
        <v>739965.97</v>
      </c>
      <c r="C54" s="257">
        <v>-606.27</v>
      </c>
      <c r="D54" s="265">
        <v>739359.7</v>
      </c>
      <c r="E54" s="257">
        <v>90735.42</v>
      </c>
      <c r="F54" s="257">
        <v>83896.16</v>
      </c>
      <c r="G54" s="258">
        <v>648624.27999999991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</row>
    <row r="55" spans="1:82" s="4" customFormat="1">
      <c r="A55" s="264" t="s">
        <v>440</v>
      </c>
      <c r="B55" s="257">
        <v>1604403.43</v>
      </c>
      <c r="C55" s="257">
        <v>-37183.82</v>
      </c>
      <c r="D55" s="265">
        <v>1567219.6099999999</v>
      </c>
      <c r="E55" s="257">
        <v>169436.15</v>
      </c>
      <c r="F55" s="257">
        <v>158985.81</v>
      </c>
      <c r="G55" s="258">
        <v>1397783.46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</row>
    <row r="56" spans="1:82" s="4" customFormat="1" ht="28.5">
      <c r="A56" s="264" t="s">
        <v>441</v>
      </c>
      <c r="B56" s="257">
        <v>3552819.01</v>
      </c>
      <c r="C56" s="257">
        <v>-74954.64</v>
      </c>
      <c r="D56" s="265">
        <v>3477864.3699999996</v>
      </c>
      <c r="E56" s="257">
        <v>714722.5</v>
      </c>
      <c r="F56" s="257">
        <v>666486.25</v>
      </c>
      <c r="G56" s="258">
        <v>2763141.8699999996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</row>
    <row r="57" spans="1:82" s="4" customFormat="1">
      <c r="A57" s="264" t="s">
        <v>442</v>
      </c>
      <c r="B57" s="257">
        <v>2823375.85</v>
      </c>
      <c r="C57" s="257">
        <v>20801.09</v>
      </c>
      <c r="D57" s="265">
        <v>2844176.94</v>
      </c>
      <c r="E57" s="257">
        <v>652810.36</v>
      </c>
      <c r="F57" s="257">
        <v>608493.15</v>
      </c>
      <c r="G57" s="258">
        <v>2191366.58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</row>
    <row r="58" spans="1:82" s="4" customFormat="1">
      <c r="A58" s="264" t="s">
        <v>443</v>
      </c>
      <c r="B58" s="257">
        <v>4755645.21</v>
      </c>
      <c r="C58" s="257">
        <v>106313.73</v>
      </c>
      <c r="D58" s="265">
        <v>4861958.9400000004</v>
      </c>
      <c r="E58" s="257">
        <v>1329282.82</v>
      </c>
      <c r="F58" s="257">
        <v>1234049.8999999999</v>
      </c>
      <c r="G58" s="258">
        <v>3532676.12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</row>
    <row r="59" spans="1:82" s="4" customFormat="1">
      <c r="A59" s="264" t="s">
        <v>444</v>
      </c>
      <c r="B59" s="257">
        <v>4872284.8499999996</v>
      </c>
      <c r="C59" s="257">
        <v>121575.85</v>
      </c>
      <c r="D59" s="265">
        <v>4993860.6999999993</v>
      </c>
      <c r="E59" s="257">
        <v>1316475.05</v>
      </c>
      <c r="F59" s="257">
        <v>1234422.93</v>
      </c>
      <c r="G59" s="258">
        <v>3677385.6499999994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</row>
    <row r="60" spans="1:82" s="4" customFormat="1">
      <c r="A60" s="264" t="s">
        <v>445</v>
      </c>
      <c r="B60" s="257">
        <v>2571619.39</v>
      </c>
      <c r="C60" s="257">
        <v>17919.189999999999</v>
      </c>
      <c r="D60" s="265">
        <v>2589538.58</v>
      </c>
      <c r="E60" s="257">
        <v>613558.57999999996</v>
      </c>
      <c r="F60" s="257">
        <v>570509.77</v>
      </c>
      <c r="G60" s="258">
        <v>1975980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</row>
    <row r="61" spans="1:82" s="4" customFormat="1">
      <c r="A61" s="264" t="s">
        <v>446</v>
      </c>
      <c r="B61" s="257">
        <v>2949970.71</v>
      </c>
      <c r="C61" s="257">
        <v>879.37</v>
      </c>
      <c r="D61" s="265">
        <v>2950850.08</v>
      </c>
      <c r="E61" s="257">
        <v>688139.55</v>
      </c>
      <c r="F61" s="257">
        <v>636124.18999999994</v>
      </c>
      <c r="G61" s="258">
        <v>2262710.5300000003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</row>
    <row r="62" spans="1:82" s="4" customFormat="1" ht="28.5">
      <c r="A62" s="264" t="s">
        <v>447</v>
      </c>
      <c r="B62" s="257">
        <v>1394526.09</v>
      </c>
      <c r="C62" s="257">
        <v>-47189.919999999998</v>
      </c>
      <c r="D62" s="265">
        <v>1347336.1700000002</v>
      </c>
      <c r="E62" s="257">
        <v>249116.24</v>
      </c>
      <c r="F62" s="257">
        <v>231767.74</v>
      </c>
      <c r="G62" s="258">
        <v>1098219.9300000002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</row>
    <row r="63" spans="1:82" s="4" customFormat="1">
      <c r="A63" s="264" t="s">
        <v>448</v>
      </c>
      <c r="B63" s="257">
        <v>1284687.23</v>
      </c>
      <c r="C63" s="257">
        <v>-121.05</v>
      </c>
      <c r="D63" s="265">
        <v>1284566.18</v>
      </c>
      <c r="E63" s="257">
        <v>119612.33</v>
      </c>
      <c r="F63" s="257">
        <v>110394.18</v>
      </c>
      <c r="G63" s="258">
        <v>1164953.8499999999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</row>
    <row r="64" spans="1:82" s="4" customFormat="1">
      <c r="A64" s="264" t="s">
        <v>449</v>
      </c>
      <c r="B64" s="257">
        <v>2143973.35</v>
      </c>
      <c r="C64" s="257">
        <v>744.24</v>
      </c>
      <c r="D64" s="265">
        <v>2144717.5900000003</v>
      </c>
      <c r="E64" s="257">
        <v>465762.49</v>
      </c>
      <c r="F64" s="257">
        <v>434315.76</v>
      </c>
      <c r="G64" s="258">
        <v>1678955.1000000003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</row>
    <row r="65" spans="1:82" s="4" customFormat="1">
      <c r="A65" s="264" t="s">
        <v>450</v>
      </c>
      <c r="B65" s="257">
        <v>522596.15</v>
      </c>
      <c r="C65" s="257">
        <v>744.24</v>
      </c>
      <c r="D65" s="265">
        <v>523340.39</v>
      </c>
      <c r="E65" s="257">
        <v>7446.17</v>
      </c>
      <c r="F65" s="257">
        <v>7446.17</v>
      </c>
      <c r="G65" s="258">
        <v>515894.22000000003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</row>
    <row r="66" spans="1:82" s="4" customFormat="1">
      <c r="A66" s="264" t="s">
        <v>451</v>
      </c>
      <c r="B66" s="257">
        <v>1446002.85</v>
      </c>
      <c r="C66" s="257">
        <v>-27219.24</v>
      </c>
      <c r="D66" s="265">
        <v>1418783.61</v>
      </c>
      <c r="E66" s="257">
        <v>266574.90999999997</v>
      </c>
      <c r="F66" s="257">
        <v>250127.49</v>
      </c>
      <c r="G66" s="258">
        <v>1152208.7000000002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</row>
    <row r="67" spans="1:82" s="4" customFormat="1">
      <c r="A67" s="264" t="s">
        <v>452</v>
      </c>
      <c r="B67" s="257">
        <v>1239921.77</v>
      </c>
      <c r="C67" s="257">
        <v>2483.2399999999998</v>
      </c>
      <c r="D67" s="265">
        <v>1242405.01</v>
      </c>
      <c r="E67" s="257">
        <v>217446.73</v>
      </c>
      <c r="F67" s="257">
        <v>202399.07</v>
      </c>
      <c r="G67" s="258">
        <v>1024958.28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</row>
    <row r="68" spans="1:82" s="4" customFormat="1">
      <c r="A68" s="264" t="s">
        <v>453</v>
      </c>
      <c r="B68" s="257">
        <v>1179530.33</v>
      </c>
      <c r="C68" s="257">
        <v>-11901.36</v>
      </c>
      <c r="D68" s="265">
        <v>1167628.97</v>
      </c>
      <c r="E68" s="257">
        <v>182190.05</v>
      </c>
      <c r="F68" s="257">
        <v>169878.84</v>
      </c>
      <c r="G68" s="258">
        <v>985438.91999999993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</row>
    <row r="69" spans="1:82" s="4" customFormat="1" ht="28.5">
      <c r="A69" s="264" t="s">
        <v>454</v>
      </c>
      <c r="B69" s="257">
        <v>3729521.93</v>
      </c>
      <c r="C69" s="257">
        <v>155451.20000000001</v>
      </c>
      <c r="D69" s="265">
        <v>3884973.1300000004</v>
      </c>
      <c r="E69" s="257">
        <v>1087710.92</v>
      </c>
      <c r="F69" s="257">
        <v>1040039.27</v>
      </c>
      <c r="G69" s="258">
        <v>2797262.2100000004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</row>
    <row r="70" spans="1:82" s="4" customFormat="1">
      <c r="A70" s="264" t="s">
        <v>455</v>
      </c>
      <c r="B70" s="257">
        <v>933659.83</v>
      </c>
      <c r="C70" s="257">
        <v>18480.240000000002</v>
      </c>
      <c r="D70" s="265">
        <v>952140.07</v>
      </c>
      <c r="E70" s="257">
        <v>157331.65</v>
      </c>
      <c r="F70" s="257">
        <v>146170.03</v>
      </c>
      <c r="G70" s="258">
        <v>794808.41999999993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</row>
    <row r="71" spans="1:82" s="4" customFormat="1">
      <c r="A71" s="264" t="s">
        <v>456</v>
      </c>
      <c r="B71" s="257">
        <v>868927.09</v>
      </c>
      <c r="C71" s="257">
        <v>744.24</v>
      </c>
      <c r="D71" s="265">
        <v>869671.33</v>
      </c>
      <c r="E71" s="257">
        <v>113148.17</v>
      </c>
      <c r="F71" s="257">
        <v>104354.01</v>
      </c>
      <c r="G71" s="258">
        <v>756523.15999999992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</row>
    <row r="72" spans="1:82" s="4" customFormat="1">
      <c r="A72" s="264" t="s">
        <v>457</v>
      </c>
      <c r="B72" s="257">
        <v>1008707.19</v>
      </c>
      <c r="C72" s="257">
        <v>-7837.13</v>
      </c>
      <c r="D72" s="265">
        <v>1000870.0599999999</v>
      </c>
      <c r="E72" s="257">
        <v>148736.89000000001</v>
      </c>
      <c r="F72" s="257">
        <v>137575.26999999999</v>
      </c>
      <c r="G72" s="258">
        <v>852133.16999999993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</row>
    <row r="73" spans="1:82" ht="28.5">
      <c r="A73" s="264" t="s">
        <v>458</v>
      </c>
      <c r="B73" s="257">
        <v>779965.97</v>
      </c>
      <c r="C73" s="257">
        <v>-15745.97</v>
      </c>
      <c r="D73" s="265">
        <v>764220</v>
      </c>
      <c r="E73" s="257">
        <v>122118.09</v>
      </c>
      <c r="F73" s="257">
        <v>112651.21</v>
      </c>
      <c r="G73" s="258">
        <v>642101.91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</row>
    <row r="74" spans="1:82">
      <c r="A74" s="264" t="s">
        <v>459</v>
      </c>
      <c r="B74" s="257">
        <v>735093.01</v>
      </c>
      <c r="C74" s="257">
        <v>-19255.759999999998</v>
      </c>
      <c r="D74" s="265">
        <v>715837.25</v>
      </c>
      <c r="E74" s="257">
        <v>89550.67</v>
      </c>
      <c r="F74" s="257">
        <v>82711.41</v>
      </c>
      <c r="G74" s="258">
        <v>626286.57999999996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</row>
    <row r="75" spans="1:82">
      <c r="A75" s="266" t="s">
        <v>460</v>
      </c>
      <c r="B75" s="257">
        <v>2167510.21</v>
      </c>
      <c r="C75" s="257">
        <v>-100453.57</v>
      </c>
      <c r="D75" s="257">
        <v>2067056.6399999999</v>
      </c>
      <c r="E75" s="257">
        <v>402949.08</v>
      </c>
      <c r="F75" s="257">
        <v>383256.92</v>
      </c>
      <c r="G75" s="267">
        <v>1664107.5599999998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</row>
    <row r="76" spans="1:82">
      <c r="A76" s="254" t="s">
        <v>36</v>
      </c>
      <c r="B76" s="268">
        <f>B18+B47</f>
        <v>56385756</v>
      </c>
      <c r="C76" s="268">
        <f t="shared" ref="C76:G76" si="2">C18+C47</f>
        <v>2.9103830456733704E-11</v>
      </c>
      <c r="D76" s="268">
        <f t="shared" si="2"/>
        <v>56385756</v>
      </c>
      <c r="E76" s="268">
        <f t="shared" si="2"/>
        <v>11327387.430000002</v>
      </c>
      <c r="F76" s="268">
        <f t="shared" si="2"/>
        <v>10554881.079999998</v>
      </c>
      <c r="G76" s="268">
        <f t="shared" si="2"/>
        <v>45058368.57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</row>
    <row r="77" spans="1:82">
      <c r="A77" s="81"/>
      <c r="B77" s="81"/>
      <c r="C77" s="81"/>
      <c r="D77" s="81"/>
      <c r="E77" s="81"/>
      <c r="F77" s="81"/>
      <c r="G77" s="8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</row>
    <row r="78" spans="1:82">
      <c r="A78" s="269" t="s">
        <v>235</v>
      </c>
      <c r="B78" s="269"/>
      <c r="C78" s="269"/>
      <c r="D78" s="269"/>
      <c r="E78" s="269"/>
      <c r="F78" s="269"/>
      <c r="G78" s="269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</row>
    <row r="79" spans="1:82" ht="6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</row>
    <row r="80" spans="1:82" ht="10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</row>
    <row r="81" spans="1:8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</row>
    <row r="82" spans="1:8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</row>
    <row r="83" spans="1: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</row>
    <row r="84" spans="1:8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</row>
    <row r="85" spans="1:8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</row>
    <row r="86" spans="1:8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</row>
    <row r="87" spans="1:8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</row>
    <row r="88" spans="1:8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</row>
    <row r="89" spans="1:8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</row>
    <row r="90" spans="1:8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</row>
    <row r="91" spans="1:8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</row>
    <row r="92" spans="1:8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</row>
    <row r="93" spans="1:8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</row>
    <row r="94" spans="1:8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</row>
    <row r="95" spans="1:8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</row>
    <row r="96" spans="1:8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</row>
    <row r="97" spans="1:8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</row>
    <row r="98" spans="1:8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</row>
    <row r="99" spans="1:8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</row>
    <row r="100" spans="1:8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</row>
    <row r="101" spans="1:8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</row>
    <row r="102" spans="1:8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</row>
    <row r="103" spans="1:8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</row>
    <row r="104" spans="1:8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</row>
    <row r="105" spans="1:8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</row>
    <row r="106" spans="1:8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</row>
    <row r="107" spans="1:8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</row>
    <row r="108" spans="1:8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</row>
    <row r="109" spans="1:8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</row>
    <row r="110" spans="1:8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</row>
    <row r="111" spans="1:8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</row>
    <row r="112" spans="1:8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</row>
    <row r="113" spans="1:8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</row>
    <row r="114" spans="1:8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</row>
    <row r="115" spans="1:8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</row>
    <row r="116" spans="1:8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</row>
    <row r="117" spans="1:8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</row>
    <row r="118" spans="1:8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</row>
    <row r="119" spans="1:8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</row>
    <row r="120" spans="1:8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</row>
    <row r="121" spans="1:8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</row>
    <row r="122" spans="1:8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</row>
    <row r="123" spans="1:8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</row>
    <row r="124" spans="1:8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</row>
    <row r="125" spans="1:8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</row>
    <row r="126" spans="1:8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</row>
    <row r="127" spans="1:8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</row>
    <row r="128" spans="1:8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</row>
    <row r="129" spans="1:8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</row>
    <row r="130" spans="1:8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</row>
    <row r="131" spans="1:8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</row>
    <row r="132" spans="1:8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</row>
    <row r="133" spans="1:8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</row>
    <row r="134" spans="1:8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</row>
    <row r="135" spans="1:8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</row>
    <row r="136" spans="1:8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</row>
    <row r="137" spans="1:8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</row>
    <row r="138" spans="1:8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</row>
    <row r="139" spans="1:8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</row>
    <row r="140" spans="1:8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</row>
    <row r="141" spans="1:8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</row>
    <row r="142" spans="1:8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</row>
    <row r="143" spans="1:8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</row>
    <row r="144" spans="1:8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</row>
    <row r="145" spans="1:8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</row>
    <row r="146" spans="1:8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</row>
    <row r="147" spans="1:8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</row>
    <row r="148" spans="1:8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</row>
    <row r="149" spans="1:8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</row>
    <row r="150" spans="1:8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</row>
    <row r="151" spans="1:8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</row>
    <row r="152" spans="1:8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</row>
    <row r="153" spans="1:8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</row>
    <row r="154" spans="1:8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</row>
    <row r="155" spans="1:8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</row>
    <row r="156" spans="1:8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</row>
    <row r="157" spans="1:8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</row>
    <row r="158" spans="1:8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</row>
    <row r="159" spans="1:8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</row>
    <row r="160" spans="1:8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</row>
    <row r="161" spans="1:8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</row>
    <row r="162" spans="1:8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</row>
    <row r="163" spans="1:8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</row>
    <row r="164" spans="1:8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</row>
    <row r="165" spans="1:8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</row>
    <row r="166" spans="1:8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</row>
    <row r="167" spans="1:8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</row>
    <row r="168" spans="1:8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</row>
    <row r="169" spans="1:8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</row>
    <row r="170" spans="1:8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</row>
    <row r="171" spans="1:8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</row>
    <row r="172" spans="1:8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</row>
    <row r="173" spans="1:8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</row>
    <row r="174" spans="1:8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</row>
    <row r="175" spans="1:8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</row>
    <row r="176" spans="1:8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</row>
    <row r="177" spans="1:8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</row>
    <row r="178" spans="1:8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</row>
    <row r="179" spans="1:8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</row>
    <row r="180" spans="1:8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</row>
    <row r="181" spans="1:8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</row>
    <row r="182" spans="1:8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</row>
    <row r="183" spans="1: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</row>
    <row r="184" spans="1:8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</row>
    <row r="185" spans="1:8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</row>
    <row r="186" spans="1:8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</row>
    <row r="187" spans="1:8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</row>
    <row r="188" spans="1:8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</row>
    <row r="189" spans="1:8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</row>
    <row r="190" spans="1:8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</row>
    <row r="191" spans="1:8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</row>
    <row r="192" spans="1:8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</row>
    <row r="193" spans="1:8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</row>
    <row r="194" spans="1:8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</row>
    <row r="195" spans="1:8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</row>
    <row r="196" spans="1:8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</row>
    <row r="197" spans="1:8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</row>
    <row r="198" spans="1:8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</row>
    <row r="199" spans="1:8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</row>
    <row r="200" spans="1:8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</row>
    <row r="201" spans="1:8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</row>
    <row r="202" spans="1:8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</row>
    <row r="203" spans="1:8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</row>
    <row r="204" spans="1:8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</row>
    <row r="205" spans="1:8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</row>
    <row r="206" spans="1:8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</row>
    <row r="207" spans="1:8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</row>
    <row r="208" spans="1:8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</row>
    <row r="209" spans="1:8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</row>
    <row r="210" spans="1:8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</row>
    <row r="211" spans="1:8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</row>
    <row r="212" spans="1:8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</row>
    <row r="213" spans="1:8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</row>
    <row r="214" spans="1:8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</row>
    <row r="215" spans="1:8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</row>
    <row r="216" spans="1:8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</row>
    <row r="217" spans="1:8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</row>
    <row r="218" spans="1:8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</row>
    <row r="219" spans="1:8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</row>
    <row r="220" spans="1:8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</row>
    <row r="221" spans="1:8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</row>
    <row r="222" spans="1:8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</row>
    <row r="223" spans="1:8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</row>
    <row r="224" spans="1:8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</row>
    <row r="225" spans="1:8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</row>
    <row r="226" spans="1:8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</row>
    <row r="227" spans="1:8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</row>
    <row r="228" spans="1:8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</row>
    <row r="229" spans="1:8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</row>
    <row r="230" spans="1:8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</row>
    <row r="231" spans="1:8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</row>
    <row r="232" spans="1:8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</row>
    <row r="233" spans="1:8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</row>
    <row r="234" spans="1:8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</row>
    <row r="235" spans="1:8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</row>
    <row r="236" spans="1:8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</row>
    <row r="237" spans="1:8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</row>
    <row r="238" spans="1:8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</row>
    <row r="239" spans="1:8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</row>
    <row r="240" spans="1:8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</row>
    <row r="241" spans="1:8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</row>
    <row r="242" spans="1:8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</row>
    <row r="243" spans="1:8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</row>
    <row r="244" spans="1:8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</row>
    <row r="245" spans="1:8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</row>
    <row r="246" spans="1:8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</row>
    <row r="247" spans="1:8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</row>
    <row r="248" spans="1:8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</row>
    <row r="249" spans="1:8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</row>
    <row r="250" spans="1:8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</row>
    <row r="251" spans="1:8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</row>
    <row r="252" spans="1:8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</row>
    <row r="253" spans="1:8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</row>
    <row r="254" spans="1:8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</row>
    <row r="255" spans="1:8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</row>
    <row r="256" spans="1:8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</row>
    <row r="257" spans="1:8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</row>
    <row r="258" spans="1:8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</row>
    <row r="259" spans="1:8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</row>
    <row r="260" spans="1:8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</row>
    <row r="261" spans="1:8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</row>
    <row r="262" spans="1:8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</row>
    <row r="263" spans="1:8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</row>
    <row r="264" spans="1:8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</row>
    <row r="265" spans="1:8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</row>
    <row r="266" spans="1:8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</row>
    <row r="267" spans="1:8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</row>
    <row r="268" spans="1:8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</row>
    <row r="269" spans="1:8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</row>
    <row r="270" spans="1:8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</row>
    <row r="271" spans="1:8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</row>
    <row r="272" spans="1:8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</row>
    <row r="273" spans="1:8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</row>
    <row r="274" spans="1:8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</row>
    <row r="275" spans="1:8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</row>
    <row r="276" spans="1:8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</row>
    <row r="277" spans="1:8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</row>
    <row r="278" spans="1:8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</row>
    <row r="279" spans="1:8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</row>
    <row r="280" spans="1:8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</row>
    <row r="281" spans="1:8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</row>
    <row r="282" spans="1:8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</row>
    <row r="283" spans="1: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</row>
    <row r="284" spans="1:8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</row>
    <row r="285" spans="1:8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</row>
    <row r="286" spans="1:8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</row>
    <row r="287" spans="1:8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</row>
    <row r="288" spans="1:8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</row>
    <row r="289" spans="1:8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</row>
    <row r="290" spans="1:8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</row>
    <row r="291" spans="1:8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</row>
    <row r="292" spans="1:8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</row>
    <row r="293" spans="1:8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</row>
    <row r="294" spans="1:8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</row>
    <row r="295" spans="1:8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</row>
    <row r="296" spans="1:8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</row>
    <row r="297" spans="1:8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</row>
    <row r="298" spans="1:8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</row>
    <row r="299" spans="1:8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</row>
    <row r="300" spans="1:8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</row>
    <row r="301" spans="1:8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</row>
    <row r="302" spans="1:8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</row>
    <row r="303" spans="1:8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</row>
    <row r="304" spans="1:8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</row>
    <row r="305" spans="1:8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</row>
    <row r="306" spans="1:8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</row>
    <row r="307" spans="1:8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</row>
    <row r="308" spans="1:8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</row>
    <row r="309" spans="1:8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</row>
    <row r="310" spans="1:8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</row>
    <row r="311" spans="1:8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</row>
    <row r="312" spans="1:8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</row>
    <row r="313" spans="1:8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</row>
    <row r="314" spans="1:8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</row>
    <row r="315" spans="1:8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</row>
    <row r="316" spans="1:8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</row>
    <row r="317" spans="1:8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</row>
    <row r="318" spans="1:8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</row>
    <row r="319" spans="1:8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</row>
    <row r="320" spans="1:8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</row>
    <row r="321" spans="1:8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</row>
    <row r="322" spans="1:8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</row>
    <row r="323" spans="1:8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</row>
    <row r="324" spans="1:8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</row>
    <row r="325" spans="1:8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</row>
    <row r="326" spans="1:8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</row>
    <row r="327" spans="1:8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</row>
    <row r="328" spans="1:8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</row>
    <row r="329" spans="1:8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</row>
    <row r="330" spans="1:8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</row>
    <row r="331" spans="1:8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</row>
    <row r="332" spans="1:8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</row>
    <row r="333" spans="1:8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</row>
    <row r="334" spans="1:8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</row>
    <row r="335" spans="1:8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</row>
    <row r="336" spans="1:8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</row>
    <row r="337" spans="1:8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</row>
    <row r="338" spans="1:8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</row>
    <row r="339" spans="1:8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</row>
    <row r="340" spans="1:8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</row>
    <row r="341" spans="1:8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</row>
    <row r="342" spans="1:8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</row>
    <row r="343" spans="1:8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</row>
    <row r="344" spans="1:8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</row>
    <row r="345" spans="1:8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</row>
    <row r="346" spans="1:8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</row>
    <row r="347" spans="1:8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</row>
    <row r="348" spans="1:8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</row>
    <row r="349" spans="1:8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</row>
    <row r="350" spans="1:8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</row>
    <row r="351" spans="1:8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</row>
    <row r="352" spans="1:8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</row>
    <row r="353" spans="1:8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</row>
    <row r="354" spans="1:8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</row>
    <row r="355" spans="1:8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</row>
    <row r="356" spans="1:8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</row>
    <row r="357" spans="1:8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</row>
    <row r="358" spans="1:8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</row>
    <row r="359" spans="1:8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</row>
    <row r="360" spans="1:8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</row>
    <row r="361" spans="1:8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</row>
    <row r="362" spans="1:8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</row>
    <row r="363" spans="1:8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</row>
    <row r="364" spans="1:8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</row>
    <row r="365" spans="1:8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</row>
    <row r="366" spans="1:8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</row>
    <row r="367" spans="1:8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</row>
    <row r="368" spans="1:8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</row>
    <row r="369" spans="1:8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</row>
    <row r="370" spans="1:8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</row>
    <row r="371" spans="1:8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</row>
    <row r="372" spans="1:8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</row>
    <row r="373" spans="1:8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</row>
    <row r="374" spans="1:8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</row>
    <row r="375" spans="1:8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</row>
    <row r="376" spans="1:8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</row>
    <row r="377" spans="1:8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</row>
    <row r="378" spans="1:8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</row>
    <row r="379" spans="1:8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</row>
    <row r="380" spans="1:8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</row>
    <row r="381" spans="1:8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</row>
    <row r="382" spans="1:8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</row>
    <row r="383" spans="1: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</row>
    <row r="384" spans="1:8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</row>
    <row r="385" spans="1:8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</row>
    <row r="386" spans="1:8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</row>
    <row r="387" spans="1:8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</row>
    <row r="388" spans="1:8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</row>
    <row r="389" spans="1:8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</row>
    <row r="390" spans="1:8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</row>
    <row r="391" spans="1:8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</row>
    <row r="392" spans="1:8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</row>
    <row r="393" spans="1:8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</row>
    <row r="394" spans="1:8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</row>
    <row r="395" spans="1:8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</row>
    <row r="396" spans="1:8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</row>
    <row r="397" spans="1:8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</row>
    <row r="398" spans="1:8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</row>
    <row r="399" spans="1:8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</row>
    <row r="400" spans="1:8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</row>
    <row r="401" spans="1:8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</row>
    <row r="402" spans="1:8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</row>
    <row r="403" spans="1:8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</row>
    <row r="404" spans="1:8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</row>
    <row r="405" spans="1:8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</row>
    <row r="406" spans="1:8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</row>
    <row r="407" spans="1:8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</row>
    <row r="408" spans="1:8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</row>
    <row r="409" spans="1:8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</row>
    <row r="410" spans="1:8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</row>
    <row r="411" spans="1:8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</row>
    <row r="412" spans="1:8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</row>
    <row r="413" spans="1:8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</row>
    <row r="414" spans="1:8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</row>
    <row r="415" spans="1:8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</row>
    <row r="416" spans="1:8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</row>
    <row r="417" spans="1:8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</row>
    <row r="418" spans="1:8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</row>
    <row r="419" spans="1:8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</row>
    <row r="420" spans="1:8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</row>
    <row r="421" spans="1:8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</row>
    <row r="422" spans="1:8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</row>
    <row r="423" spans="1:8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</row>
    <row r="424" spans="1:8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</row>
    <row r="425" spans="1:8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</row>
    <row r="426" spans="1:8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</row>
    <row r="427" spans="1:8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</row>
    <row r="428" spans="1:8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</row>
    <row r="429" spans="1:8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</row>
    <row r="430" spans="1:8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</row>
    <row r="431" spans="1:8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</row>
    <row r="432" spans="1:8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</row>
    <row r="433" spans="1:8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</row>
    <row r="434" spans="1:8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</row>
    <row r="435" spans="1:8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</row>
    <row r="436" spans="1:8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</row>
    <row r="437" spans="1:8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</row>
    <row r="438" spans="1:8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</row>
    <row r="439" spans="1:8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</row>
    <row r="440" spans="1:8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</row>
    <row r="441" spans="1:8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</row>
    <row r="442" spans="1:8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</row>
    <row r="443" spans="1:8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</row>
    <row r="444" spans="1:8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</row>
    <row r="445" spans="1:8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</row>
    <row r="446" spans="1:8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</row>
    <row r="447" spans="1:8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</row>
    <row r="448" spans="1:8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</row>
    <row r="449" spans="1:8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</row>
    <row r="450" spans="1:8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</row>
    <row r="451" spans="1:8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</row>
    <row r="452" spans="1:8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</row>
    <row r="453" spans="1:8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</row>
    <row r="454" spans="1:8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</row>
    <row r="455" spans="1:8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</row>
    <row r="456" spans="1:8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</row>
    <row r="457" spans="1:8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</row>
    <row r="458" spans="1:8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</row>
    <row r="459" spans="1:8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</row>
    <row r="460" spans="1:8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</row>
    <row r="461" spans="1:8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</row>
    <row r="462" spans="1:8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</row>
    <row r="463" spans="1:8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</row>
    <row r="464" spans="1:8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</row>
    <row r="465" spans="1:8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</row>
    <row r="466" spans="1:8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</row>
    <row r="467" spans="1:8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</row>
    <row r="468" spans="1:8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</row>
    <row r="469" spans="1:8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</row>
    <row r="470" spans="1:8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</row>
    <row r="471" spans="1:8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</row>
    <row r="472" spans="1:8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</row>
    <row r="473" spans="1:8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</row>
    <row r="474" spans="1:8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</row>
    <row r="475" spans="1:8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</row>
    <row r="476" spans="1:8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</row>
    <row r="477" spans="1:8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</row>
    <row r="478" spans="1:8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</row>
    <row r="479" spans="1:8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</row>
    <row r="480" spans="1:8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</row>
    <row r="481" spans="1:8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</row>
    <row r="482" spans="1:8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</row>
    <row r="483" spans="1: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</row>
    <row r="484" spans="1:8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</row>
    <row r="485" spans="1:8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</row>
    <row r="486" spans="1:8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</row>
    <row r="487" spans="1:8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</row>
    <row r="488" spans="1:8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</row>
    <row r="489" spans="1:8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</row>
    <row r="490" spans="1:8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</row>
    <row r="491" spans="1:8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</row>
    <row r="492" spans="1:8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</row>
    <row r="493" spans="1:8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</row>
    <row r="494" spans="1:8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</row>
    <row r="495" spans="1:8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</row>
    <row r="496" spans="1:8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</row>
    <row r="497" spans="1:8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</row>
    <row r="498" spans="1:8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</row>
    <row r="499" spans="1:8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</row>
    <row r="500" spans="1:8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</row>
    <row r="501" spans="1:8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</row>
    <row r="502" spans="1:8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</row>
    <row r="503" spans="1:8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</row>
    <row r="504" spans="1:8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</row>
    <row r="505" spans="1:8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</row>
    <row r="506" spans="1:8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</row>
    <row r="507" spans="1:8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</row>
    <row r="508" spans="1:8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</row>
    <row r="509" spans="1:8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</row>
    <row r="510" spans="1:8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</row>
    <row r="511" spans="1:8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</row>
    <row r="512" spans="1:8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</row>
    <row r="513" spans="1:8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</row>
    <row r="514" spans="1:8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</row>
    <row r="515" spans="1:8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</row>
    <row r="516" spans="1:8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</row>
    <row r="517" spans="1:8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</row>
    <row r="518" spans="1:8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</row>
    <row r="519" spans="1:8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</row>
    <row r="520" spans="1:8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</row>
    <row r="521" spans="1:8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</row>
    <row r="522" spans="1:8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</row>
    <row r="523" spans="1:8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</row>
    <row r="524" spans="1:8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</row>
    <row r="525" spans="1:8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</row>
    <row r="526" spans="1:8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</row>
    <row r="527" spans="1:8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</row>
    <row r="528" spans="1:8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</row>
    <row r="529" spans="1:8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</row>
    <row r="530" spans="1:8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</row>
    <row r="531" spans="1:8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</row>
    <row r="532" spans="1:8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</row>
    <row r="533" spans="1:8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</row>
    <row r="534" spans="1:8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</row>
    <row r="535" spans="1:8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</row>
    <row r="536" spans="1:8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</row>
    <row r="537" spans="1:8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</row>
    <row r="538" spans="1:8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</row>
    <row r="539" spans="1:8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</row>
    <row r="540" spans="1:8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</row>
    <row r="541" spans="1:8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</row>
    <row r="542" spans="1:8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</row>
    <row r="543" spans="1:8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</row>
    <row r="544" spans="1:8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</row>
    <row r="545" spans="1:8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</row>
    <row r="546" spans="1:8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</row>
    <row r="547" spans="1:8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</row>
    <row r="548" spans="1:8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</row>
    <row r="549" spans="1:8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</row>
    <row r="550" spans="1:8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</row>
    <row r="551" spans="1:8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</row>
    <row r="552" spans="1:8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</row>
    <row r="553" spans="1:8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</row>
    <row r="554" spans="1:8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</row>
    <row r="555" spans="1:8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</row>
    <row r="556" spans="1:8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</row>
    <row r="557" spans="1:8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</row>
    <row r="558" spans="1:8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</row>
    <row r="559" spans="1:8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</row>
    <row r="560" spans="1:8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</row>
    <row r="561" spans="1:8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</row>
    <row r="562" spans="1:8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</row>
    <row r="563" spans="1:8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</row>
    <row r="564" spans="1:8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</row>
    <row r="565" spans="1:8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</row>
    <row r="566" spans="1:8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</row>
    <row r="567" spans="1:8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</row>
    <row r="568" spans="1:8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</row>
    <row r="569" spans="1:8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</row>
    <row r="570" spans="1:8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</row>
    <row r="571" spans="1:8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</row>
    <row r="572" spans="1:8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</row>
    <row r="573" spans="1:8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</row>
    <row r="574" spans="1:8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</row>
    <row r="575" spans="1:8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</row>
    <row r="576" spans="1:8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</row>
    <row r="577" spans="1:8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</row>
    <row r="578" spans="1:8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</row>
    <row r="579" spans="1:8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</row>
    <row r="580" spans="1:8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</row>
    <row r="581" spans="1:8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</row>
    <row r="582" spans="1:8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</row>
    <row r="583" spans="1: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</row>
    <row r="584" spans="1:8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</row>
    <row r="585" spans="1:8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</row>
    <row r="586" spans="1:8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</row>
    <row r="587" spans="1:8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</row>
    <row r="588" spans="1:8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</row>
    <row r="589" spans="1:8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</row>
    <row r="590" spans="1:8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</row>
    <row r="591" spans="1:8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</row>
    <row r="592" spans="1:8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</row>
    <row r="593" spans="1:8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</row>
    <row r="594" spans="1:8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</row>
    <row r="595" spans="1:8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</row>
    <row r="596" spans="1:8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</row>
    <row r="597" spans="1:8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</row>
    <row r="598" spans="1:8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</row>
    <row r="599" spans="1:8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</row>
    <row r="600" spans="1:8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</row>
    <row r="601" spans="1:8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</row>
    <row r="602" spans="1:8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</row>
    <row r="603" spans="1:8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</row>
    <row r="604" spans="1:8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</row>
    <row r="605" spans="1:8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</row>
    <row r="606" spans="1:8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</row>
    <row r="607" spans="1:8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</row>
    <row r="608" spans="1:8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</row>
    <row r="609" spans="1:8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</row>
    <row r="610" spans="1:8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</row>
    <row r="611" spans="1:8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</row>
    <row r="612" spans="1:8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</row>
    <row r="613" spans="1:8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</row>
    <row r="614" spans="1:8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</row>
    <row r="615" spans="1:8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</row>
    <row r="616" spans="1:8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</row>
    <row r="617" spans="1:8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</row>
    <row r="618" spans="1:8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</row>
    <row r="619" spans="1:8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</row>
    <row r="620" spans="1:8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</row>
    <row r="621" spans="1:8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</row>
    <row r="622" spans="1:8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</row>
    <row r="623" spans="1:8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</row>
    <row r="624" spans="1:8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</row>
    <row r="625" spans="1:8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</row>
    <row r="626" spans="1:8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</row>
    <row r="627" spans="1:8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</row>
    <row r="628" spans="1:8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</row>
    <row r="629" spans="1:8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</row>
    <row r="630" spans="1:8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</row>
    <row r="631" spans="1:8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</row>
    <row r="632" spans="1:8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</row>
    <row r="633" spans="1:8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</row>
    <row r="634" spans="1:8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</row>
    <row r="635" spans="1:8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</row>
    <row r="636" spans="1:8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</row>
    <row r="637" spans="1:8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</row>
    <row r="638" spans="1:8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</row>
    <row r="639" spans="1:8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</row>
    <row r="640" spans="1:8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</row>
    <row r="641" spans="1:8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</row>
    <row r="642" spans="1:8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</row>
    <row r="643" spans="1:8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</row>
    <row r="644" spans="1:8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</row>
    <row r="645" spans="1:8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</row>
    <row r="646" spans="1:8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</row>
    <row r="647" spans="1:8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</row>
    <row r="648" spans="1:8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</row>
    <row r="649" spans="1:8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</row>
    <row r="650" spans="1:8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</row>
    <row r="651" spans="1:8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</row>
    <row r="652" spans="1:8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</row>
    <row r="653" spans="1:8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</row>
    <row r="654" spans="1:8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</row>
    <row r="655" spans="1:8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</row>
    <row r="656" spans="1:8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</row>
    <row r="657" spans="1:8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</row>
    <row r="658" spans="1:8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</row>
    <row r="659" spans="1:8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</row>
    <row r="660" spans="1:8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</row>
    <row r="661" spans="1:8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</row>
    <row r="662" spans="1:8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</row>
    <row r="663" spans="1:8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</row>
    <row r="664" spans="1:8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</row>
    <row r="665" spans="1:8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</row>
    <row r="666" spans="1:8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</row>
    <row r="667" spans="1:8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</row>
    <row r="668" spans="1:8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</row>
    <row r="669" spans="1:8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</row>
    <row r="670" spans="1:8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</row>
    <row r="671" spans="1:8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</row>
    <row r="672" spans="1:8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</row>
    <row r="673" spans="1:8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</row>
    <row r="674" spans="1:8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</row>
    <row r="675" spans="1:8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</row>
    <row r="676" spans="1:8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</row>
    <row r="677" spans="1:8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</row>
    <row r="678" spans="1:8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</row>
    <row r="679" spans="1:8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</row>
    <row r="680" spans="1:8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</row>
    <row r="681" spans="1:8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</row>
    <row r="682" spans="1:8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</row>
    <row r="683" spans="1: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</row>
    <row r="684" spans="1:8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</row>
    <row r="685" spans="1:8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</row>
    <row r="686" spans="1:8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</row>
    <row r="687" spans="1:8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</row>
    <row r="688" spans="1:8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</row>
    <row r="689" spans="1:8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</row>
    <row r="690" spans="1:8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</row>
    <row r="691" spans="1:8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</row>
    <row r="692" spans="1:8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</row>
    <row r="693" spans="1:8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</row>
    <row r="694" spans="1:8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</row>
    <row r="695" spans="1:8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</row>
    <row r="696" spans="1:8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</row>
    <row r="697" spans="1:8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</row>
    <row r="698" spans="1:8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</row>
    <row r="699" spans="1:8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</row>
    <row r="700" spans="1:8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</row>
    <row r="701" spans="1:8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</row>
    <row r="702" spans="1:8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</row>
    <row r="703" spans="1:8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</row>
    <row r="704" spans="1:8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</row>
    <row r="705" spans="1:8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</row>
    <row r="706" spans="1:8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</row>
    <row r="707" spans="1:8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</row>
    <row r="708" spans="1:8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</row>
    <row r="709" spans="1:8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</row>
    <row r="710" spans="1:8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</row>
    <row r="711" spans="1:8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</row>
    <row r="712" spans="1:8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</row>
    <row r="713" spans="1:8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</row>
    <row r="714" spans="1:8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</row>
    <row r="715" spans="1:8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</row>
    <row r="716" spans="1:8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</row>
    <row r="717" spans="1:8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</row>
    <row r="718" spans="1:8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</row>
    <row r="719" spans="1:8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</row>
    <row r="720" spans="1:8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</row>
    <row r="721" spans="1:8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</row>
    <row r="722" spans="1:8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</row>
    <row r="723" spans="1:8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</row>
    <row r="724" spans="1:8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</row>
    <row r="725" spans="1:8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</row>
    <row r="726" spans="1:8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</row>
    <row r="727" spans="1:8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</row>
    <row r="728" spans="1:8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</row>
    <row r="729" spans="1:8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</row>
    <row r="730" spans="1:8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</row>
    <row r="731" spans="1:8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</row>
    <row r="732" spans="1:8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</row>
    <row r="733" spans="1:8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</row>
    <row r="734" spans="1:8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</row>
    <row r="735" spans="1:8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</row>
    <row r="736" spans="1:8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</row>
    <row r="737" spans="1:8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</row>
    <row r="738" spans="1:8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</row>
    <row r="739" spans="1:8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</row>
    <row r="740" spans="1:8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</row>
    <row r="741" spans="1:8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</row>
    <row r="742" spans="1:8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</row>
    <row r="743" spans="1:8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</row>
    <row r="744" spans="1:8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</row>
    <row r="745" spans="1:8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</row>
    <row r="746" spans="1:8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</row>
    <row r="747" spans="1:8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</row>
    <row r="748" spans="1:8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</row>
    <row r="749" spans="1:8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</row>
    <row r="750" spans="1:8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</row>
    <row r="751" spans="1:8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</row>
    <row r="752" spans="1:8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</row>
    <row r="753" spans="1:8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</row>
    <row r="754" spans="1:8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</row>
    <row r="755" spans="1:8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</row>
    <row r="756" spans="1:8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</row>
    <row r="757" spans="1:8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</row>
    <row r="758" spans="1:8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</row>
    <row r="759" spans="1:8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</row>
    <row r="760" spans="1:8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</row>
    <row r="761" spans="1:8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</row>
    <row r="762" spans="1:8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</row>
    <row r="763" spans="1:8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</row>
    <row r="764" spans="1:8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</row>
    <row r="765" spans="1:8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</row>
    <row r="766" spans="1:8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</row>
    <row r="767" spans="1:8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</row>
    <row r="768" spans="1:8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</row>
    <row r="769" spans="1:8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</row>
    <row r="770" spans="1:8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</row>
    <row r="771" spans="1:8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</row>
    <row r="772" spans="1:8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</row>
    <row r="773" spans="1:8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</row>
    <row r="774" spans="1:8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</row>
    <row r="775" spans="1:8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</row>
    <row r="776" spans="1:8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</row>
    <row r="777" spans="1:8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</row>
    <row r="778" spans="1:8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</row>
    <row r="779" spans="1:8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</row>
    <row r="780" spans="1:8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</row>
    <row r="781" spans="1:8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</row>
    <row r="782" spans="1:8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</row>
    <row r="783" spans="1: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</row>
    <row r="784" spans="1:8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</row>
    <row r="785" spans="1:8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</row>
    <row r="786" spans="1:8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</row>
    <row r="787" spans="1:8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</row>
    <row r="788" spans="1:8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</row>
    <row r="789" spans="1:8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</row>
    <row r="790" spans="1:8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</row>
    <row r="791" spans="1:8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</row>
    <row r="792" spans="1:8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</row>
    <row r="793" spans="1:8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</row>
    <row r="794" spans="1:8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</row>
    <row r="795" spans="1:8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</row>
    <row r="796" spans="1:8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</row>
    <row r="797" spans="1:8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</row>
    <row r="798" spans="1:8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</row>
    <row r="799" spans="1:8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</row>
    <row r="800" spans="1:8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</row>
    <row r="801" spans="1:8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</row>
    <row r="802" spans="1:8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</row>
    <row r="803" spans="1:8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</row>
    <row r="804" spans="1:8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</row>
    <row r="805" spans="1:8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</row>
    <row r="806" spans="1:8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</row>
    <row r="807" spans="1:8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</row>
    <row r="808" spans="1:8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</row>
    <row r="809" spans="1:8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</row>
    <row r="810" spans="1:8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</row>
    <row r="811" spans="1:8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</row>
    <row r="812" spans="1:8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</row>
    <row r="813" spans="1:8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</row>
    <row r="814" spans="1:8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</row>
    <row r="815" spans="1:8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</row>
    <row r="816" spans="1:8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</row>
    <row r="817" spans="1:8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</row>
    <row r="818" spans="1:8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</row>
    <row r="819" spans="1:8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</row>
    <row r="820" spans="1:8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</row>
    <row r="821" spans="1:8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</row>
    <row r="822" spans="1:8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</row>
    <row r="823" spans="1:8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</row>
    <row r="824" spans="1:8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</row>
    <row r="825" spans="1:8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</row>
    <row r="826" spans="1:8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</row>
    <row r="827" spans="1:8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</row>
    <row r="828" spans="1:8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</row>
    <row r="829" spans="1:8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</row>
    <row r="830" spans="1:8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</row>
    <row r="831" spans="1:8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</row>
    <row r="832" spans="1:8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</row>
    <row r="833" spans="1:8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</row>
    <row r="834" spans="1:8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</row>
    <row r="835" spans="1:8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</row>
    <row r="836" spans="1:8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</row>
    <row r="837" spans="1:8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</row>
    <row r="838" spans="1:8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</row>
    <row r="839" spans="1:8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</row>
    <row r="840" spans="1:8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</row>
    <row r="841" spans="1:8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</row>
    <row r="842" spans="1:8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</row>
    <row r="843" spans="1:8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</row>
    <row r="844" spans="1:8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</row>
    <row r="845" spans="1:8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</row>
    <row r="846" spans="1:8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</row>
    <row r="847" spans="1:8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</row>
    <row r="848" spans="1:8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</row>
    <row r="849" spans="1:8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</row>
    <row r="850" spans="1:8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</row>
    <row r="851" spans="1:8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</row>
    <row r="852" spans="1:8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</row>
    <row r="853" spans="1:8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</row>
    <row r="854" spans="1:8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</row>
    <row r="855" spans="1:8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</row>
    <row r="856" spans="1:8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</row>
    <row r="857" spans="1:8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</row>
    <row r="858" spans="1:8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</row>
    <row r="859" spans="1:8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</row>
    <row r="860" spans="1:8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</row>
    <row r="861" spans="1:8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</row>
    <row r="862" spans="1:8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</row>
    <row r="863" spans="1:8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</row>
    <row r="864" spans="1:8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</row>
    <row r="865" spans="1:8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</row>
    <row r="866" spans="1:8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</row>
    <row r="867" spans="1:8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</row>
    <row r="868" spans="1:8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</row>
    <row r="869" spans="1:8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</row>
    <row r="870" spans="1:8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</row>
    <row r="871" spans="1:8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</row>
    <row r="872" spans="1:8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</row>
    <row r="873" spans="1:8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</row>
    <row r="874" spans="1:8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</row>
    <row r="875" spans="1:8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</row>
    <row r="876" spans="1:8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</row>
    <row r="877" spans="1:8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</row>
    <row r="878" spans="1:8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</row>
    <row r="879" spans="1:8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</row>
    <row r="880" spans="1:8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</row>
    <row r="881" spans="1:8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</row>
    <row r="882" spans="1:8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</row>
    <row r="883" spans="1: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</row>
    <row r="884" spans="1:8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</row>
    <row r="885" spans="1:8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</row>
    <row r="886" spans="1:8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</row>
    <row r="887" spans="1:8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</row>
    <row r="888" spans="1:8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</row>
    <row r="889" spans="1:8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</row>
    <row r="890" spans="1:8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</row>
    <row r="891" spans="1:8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</row>
    <row r="892" spans="1:8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</row>
    <row r="893" spans="1:8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</row>
    <row r="894" spans="1:8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</row>
    <row r="895" spans="1:8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</row>
    <row r="896" spans="1:8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</row>
    <row r="897" spans="1:8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</row>
    <row r="898" spans="1:8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</row>
    <row r="899" spans="1:8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</row>
    <row r="900" spans="1:8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</row>
    <row r="901" spans="1:8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</row>
    <row r="902" spans="1:8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</row>
    <row r="903" spans="1:8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</row>
    <row r="904" spans="1:8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</row>
    <row r="905" spans="1:8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</row>
    <row r="906" spans="1:8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</row>
    <row r="907" spans="1:8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</row>
    <row r="908" spans="1:8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</row>
    <row r="909" spans="1:8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</row>
    <row r="910" spans="1:8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</row>
    <row r="911" spans="1:8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</row>
    <row r="912" spans="1:8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</row>
    <row r="913" spans="1:8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</row>
    <row r="914" spans="1:8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</row>
    <row r="915" spans="1:8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</row>
    <row r="916" spans="1:8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</row>
    <row r="917" spans="1:8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</row>
    <row r="918" spans="1:8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</row>
    <row r="919" spans="1:8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</row>
    <row r="920" spans="1:8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</row>
    <row r="921" spans="1:8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</row>
    <row r="922" spans="1:8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</row>
    <row r="923" spans="1:8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</row>
    <row r="924" spans="1:8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</row>
    <row r="925" spans="1:8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</row>
    <row r="926" spans="1:8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</row>
    <row r="927" spans="1:8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</row>
    <row r="928" spans="1:8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</row>
    <row r="929" spans="1:8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</row>
    <row r="930" spans="1:8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</row>
    <row r="931" spans="1:8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</row>
    <row r="932" spans="1:8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</row>
    <row r="933" spans="1:8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</row>
    <row r="934" spans="1:8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</row>
    <row r="935" spans="1:8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</row>
    <row r="936" spans="1:8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</row>
    <row r="937" spans="1:8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</row>
    <row r="938" spans="1:8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</row>
    <row r="939" spans="1:8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</row>
    <row r="940" spans="1:8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</row>
    <row r="941" spans="1:8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</row>
    <row r="942" spans="1:8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</row>
    <row r="943" spans="1:8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</row>
    <row r="944" spans="1:8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</row>
    <row r="945" spans="1:8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</row>
    <row r="946" spans="1:8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</row>
    <row r="947" spans="1:8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</row>
    <row r="948" spans="1:8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</row>
    <row r="949" spans="1:8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</row>
    <row r="950" spans="1:8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</row>
    <row r="951" spans="1:8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</row>
    <row r="952" spans="1:8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</row>
    <row r="953" spans="1:8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</row>
    <row r="954" spans="1:8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</row>
    <row r="955" spans="1:8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</row>
    <row r="956" spans="1:8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</row>
    <row r="957" spans="1:8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</row>
    <row r="958" spans="1:8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</row>
    <row r="959" spans="1:8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</row>
    <row r="960" spans="1:8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</row>
    <row r="961" spans="1:8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</row>
    <row r="962" spans="1:8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</row>
    <row r="963" spans="1:8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</row>
    <row r="964" spans="1:8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</row>
    <row r="965" spans="1:8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</row>
    <row r="966" spans="1:8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</row>
    <row r="967" spans="1:8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</row>
    <row r="968" spans="1:8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</row>
    <row r="969" spans="1:8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</row>
    <row r="970" spans="1:8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</row>
    <row r="971" spans="1:8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</row>
    <row r="972" spans="1:8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</row>
    <row r="973" spans="1:8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</row>
    <row r="974" spans="1:8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</row>
    <row r="975" spans="1:8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</row>
    <row r="976" spans="1:8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</row>
    <row r="977" spans="1:8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</row>
    <row r="978" spans="1:8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</row>
    <row r="979" spans="1:8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</row>
    <row r="980" spans="1:8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</row>
    <row r="981" spans="1:8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</row>
    <row r="982" spans="1:8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</row>
    <row r="983" spans="1: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</row>
    <row r="984" spans="1:8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</row>
    <row r="985" spans="1:8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</row>
    <row r="986" spans="1:8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</row>
    <row r="987" spans="1:8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</row>
    <row r="988" spans="1:8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</row>
    <row r="989" spans="1:8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</row>
    <row r="990" spans="1:8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</row>
    <row r="991" spans="1:8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</row>
  </sheetData>
  <sheetProtection algorithmName="SHA-512" hashValue="SnmRrL+5Lby6TtDVWo2nB9+q2xueG85PthGWMqpclu1j6V8azy5CuQrWLjFyw5FiiQkr3paQLA4GNt+6zFTT4g==" saltValue="QNxuJkmL9aUnG8VXHymthw==" spinCount="100000" sheet="1" objects="1" scenarios="1"/>
  <mergeCells count="5">
    <mergeCell ref="A11:G15"/>
    <mergeCell ref="A16:A17"/>
    <mergeCell ref="B16:F16"/>
    <mergeCell ref="G16:G17"/>
    <mergeCell ref="A78:G78"/>
  </mergeCells>
  <phoneticPr fontId="57" type="noConversion"/>
  <printOptions horizontalCentered="1"/>
  <pageMargins left="0.31496062992125984" right="0.31496062992125984" top="0.15748031496062992" bottom="0.15748031496062992" header="0.31496062992125984" footer="0.31496062992125984"/>
  <pageSetup scale="4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442"/>
  <sheetViews>
    <sheetView zoomScale="85" zoomScaleNormal="85" zoomScaleSheetLayoutView="85" workbookViewId="0">
      <selection activeCell="A10" sqref="A10:G87"/>
    </sheetView>
  </sheetViews>
  <sheetFormatPr baseColWidth="10" defaultRowHeight="15"/>
  <cols>
    <col min="1" max="1" width="75" customWidth="1"/>
    <col min="2" max="7" width="20.7109375" customWidth="1"/>
    <col min="8" max="8" width="12.28515625" customWidth="1"/>
  </cols>
  <sheetData>
    <row r="1" spans="1:154" s="4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</row>
    <row r="2" spans="1:154" s="4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</row>
    <row r="3" spans="1:154" s="4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</row>
    <row r="4" spans="1:154" s="4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</row>
    <row r="5" spans="1:154" s="4" customForma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</row>
    <row r="6" spans="1:154" s="4" customForma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</row>
    <row r="7" spans="1:154" s="4" customFormat="1" ht="18.75">
      <c r="A7" s="3" t="s">
        <v>417</v>
      </c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</row>
    <row r="8" spans="1:154" s="4" customFormat="1" ht="18.75">
      <c r="A8" s="3" t="s">
        <v>416</v>
      </c>
      <c r="B8" s="3"/>
      <c r="C8" s="3"/>
      <c r="D8" s="3"/>
      <c r="E8" s="3"/>
      <c r="F8" s="3"/>
      <c r="G8" s="3"/>
      <c r="H8" s="3"/>
      <c r="I8" s="3"/>
      <c r="J8" s="3"/>
      <c r="K8" s="3"/>
      <c r="L8" s="5"/>
      <c r="M8" s="5"/>
      <c r="N8" s="5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</row>
    <row r="9" spans="1:154" s="4" customFormat="1"/>
    <row r="10" spans="1:154" ht="15" customHeight="1">
      <c r="A10" s="270" t="s">
        <v>427</v>
      </c>
      <c r="B10" s="271"/>
      <c r="C10" s="271"/>
      <c r="D10" s="271"/>
      <c r="E10" s="271"/>
      <c r="F10" s="271"/>
      <c r="G10" s="272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</row>
    <row r="11" spans="1:154">
      <c r="A11" s="273"/>
      <c r="B11" s="274"/>
      <c r="C11" s="274"/>
      <c r="D11" s="274"/>
      <c r="E11" s="274"/>
      <c r="F11" s="274"/>
      <c r="G11" s="27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</row>
    <row r="12" spans="1:154">
      <c r="A12" s="273"/>
      <c r="B12" s="274"/>
      <c r="C12" s="274"/>
      <c r="D12" s="274"/>
      <c r="E12" s="274"/>
      <c r="F12" s="274"/>
      <c r="G12" s="275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</row>
    <row r="13" spans="1:154">
      <c r="A13" s="273"/>
      <c r="B13" s="274"/>
      <c r="C13" s="274"/>
      <c r="D13" s="274"/>
      <c r="E13" s="274"/>
      <c r="F13" s="274"/>
      <c r="G13" s="275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</row>
    <row r="14" spans="1:154">
      <c r="A14" s="276"/>
      <c r="B14" s="277"/>
      <c r="C14" s="277"/>
      <c r="D14" s="277"/>
      <c r="E14" s="277"/>
      <c r="F14" s="277"/>
      <c r="G14" s="278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</row>
    <row r="15" spans="1:154" ht="15" customHeight="1">
      <c r="A15" s="180" t="s">
        <v>18</v>
      </c>
      <c r="B15" s="215" t="s">
        <v>33</v>
      </c>
      <c r="C15" s="215"/>
      <c r="D15" s="215"/>
      <c r="E15" s="215"/>
      <c r="F15" s="215"/>
      <c r="G15" s="216" t="s">
        <v>314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</row>
    <row r="16" spans="1:154" ht="45.75" customHeight="1">
      <c r="A16" s="184"/>
      <c r="B16" s="119" t="s">
        <v>313</v>
      </c>
      <c r="C16" s="119" t="s">
        <v>22</v>
      </c>
      <c r="D16" s="185" t="s">
        <v>23</v>
      </c>
      <c r="E16" s="185" t="s">
        <v>24</v>
      </c>
      <c r="F16" s="185" t="s">
        <v>25</v>
      </c>
      <c r="G16" s="216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</row>
    <row r="17" spans="1:81">
      <c r="A17" s="279" t="s">
        <v>315</v>
      </c>
      <c r="B17" s="280">
        <f>B18+B27+B35+B45</f>
        <v>5114428</v>
      </c>
      <c r="C17" s="280">
        <f t="shared" ref="C17:G17" si="0">C18+C27+C35+C45</f>
        <v>0</v>
      </c>
      <c r="D17" s="280">
        <f t="shared" si="0"/>
        <v>5114428</v>
      </c>
      <c r="E17" s="280">
        <f t="shared" si="0"/>
        <v>692605.82</v>
      </c>
      <c r="F17" s="280">
        <f t="shared" si="0"/>
        <v>617220.36</v>
      </c>
      <c r="G17" s="280">
        <f t="shared" si="0"/>
        <v>4421822.18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</row>
    <row r="18" spans="1:81">
      <c r="A18" s="281" t="s">
        <v>316</v>
      </c>
      <c r="B18" s="282">
        <f t="shared" ref="B18:G18" si="1">SUM(B19:B26)</f>
        <v>0</v>
      </c>
      <c r="C18" s="282">
        <f t="shared" si="1"/>
        <v>0</v>
      </c>
      <c r="D18" s="282">
        <f t="shared" si="1"/>
        <v>0</v>
      </c>
      <c r="E18" s="282">
        <f t="shared" si="1"/>
        <v>0</v>
      </c>
      <c r="F18" s="282">
        <f t="shared" si="1"/>
        <v>0</v>
      </c>
      <c r="G18" s="282">
        <f t="shared" si="1"/>
        <v>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</row>
    <row r="19" spans="1:81">
      <c r="A19" s="283" t="s">
        <v>317</v>
      </c>
      <c r="B19" s="284">
        <v>0</v>
      </c>
      <c r="C19" s="284">
        <v>0</v>
      </c>
      <c r="D19" s="284">
        <v>0</v>
      </c>
      <c r="E19" s="284">
        <v>0</v>
      </c>
      <c r="F19" s="284">
        <v>0</v>
      </c>
      <c r="G19" s="284"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</row>
    <row r="20" spans="1:81">
      <c r="A20" s="283" t="s">
        <v>318</v>
      </c>
      <c r="B20" s="284">
        <v>0</v>
      </c>
      <c r="C20" s="284">
        <v>0</v>
      </c>
      <c r="D20" s="284">
        <v>0</v>
      </c>
      <c r="E20" s="284">
        <v>0</v>
      </c>
      <c r="F20" s="284">
        <v>0</v>
      </c>
      <c r="G20" s="284"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</row>
    <row r="21" spans="1:81">
      <c r="A21" s="283" t="s">
        <v>319</v>
      </c>
      <c r="B21" s="284">
        <v>0</v>
      </c>
      <c r="C21" s="284">
        <v>0</v>
      </c>
      <c r="D21" s="284">
        <v>0</v>
      </c>
      <c r="E21" s="284">
        <v>0</v>
      </c>
      <c r="F21" s="284">
        <v>0</v>
      </c>
      <c r="G21" s="284"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</row>
    <row r="22" spans="1:81">
      <c r="A22" s="283" t="s">
        <v>320</v>
      </c>
      <c r="B22" s="284">
        <v>0</v>
      </c>
      <c r="C22" s="284">
        <v>0</v>
      </c>
      <c r="D22" s="284">
        <v>0</v>
      </c>
      <c r="E22" s="284">
        <v>0</v>
      </c>
      <c r="F22" s="284">
        <v>0</v>
      </c>
      <c r="G22" s="284"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</row>
    <row r="23" spans="1:81">
      <c r="A23" s="283" t="s">
        <v>321</v>
      </c>
      <c r="B23" s="284">
        <v>0</v>
      </c>
      <c r="C23" s="284">
        <v>0</v>
      </c>
      <c r="D23" s="284">
        <v>0</v>
      </c>
      <c r="E23" s="284">
        <v>0</v>
      </c>
      <c r="F23" s="284">
        <v>0</v>
      </c>
      <c r="G23" s="284"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</row>
    <row r="24" spans="1:81">
      <c r="A24" s="283" t="s">
        <v>322</v>
      </c>
      <c r="B24" s="284">
        <v>0</v>
      </c>
      <c r="C24" s="284">
        <v>0</v>
      </c>
      <c r="D24" s="284">
        <v>0</v>
      </c>
      <c r="E24" s="284">
        <v>0</v>
      </c>
      <c r="F24" s="284">
        <v>0</v>
      </c>
      <c r="G24" s="284"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</row>
    <row r="25" spans="1:81">
      <c r="A25" s="283" t="s">
        <v>323</v>
      </c>
      <c r="B25" s="284">
        <v>0</v>
      </c>
      <c r="C25" s="284">
        <v>0</v>
      </c>
      <c r="D25" s="284">
        <v>0</v>
      </c>
      <c r="E25" s="284">
        <v>0</v>
      </c>
      <c r="F25" s="284">
        <v>0</v>
      </c>
      <c r="G25" s="284">
        <v>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</row>
    <row r="26" spans="1:81">
      <c r="A26" s="283" t="s">
        <v>264</v>
      </c>
      <c r="B26" s="284">
        <v>0</v>
      </c>
      <c r="C26" s="284">
        <v>0</v>
      </c>
      <c r="D26" s="284">
        <v>0</v>
      </c>
      <c r="E26" s="284">
        <v>0</v>
      </c>
      <c r="F26" s="284">
        <v>0</v>
      </c>
      <c r="G26" s="284">
        <v>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</row>
    <row r="27" spans="1:81">
      <c r="A27" s="281" t="s">
        <v>324</v>
      </c>
      <c r="B27" s="285">
        <f t="shared" ref="B27:G27" si="2">SUM(B28:B34)</f>
        <v>5114428</v>
      </c>
      <c r="C27" s="285">
        <f t="shared" si="2"/>
        <v>0</v>
      </c>
      <c r="D27" s="285">
        <f t="shared" si="2"/>
        <v>5114428</v>
      </c>
      <c r="E27" s="285">
        <f t="shared" si="2"/>
        <v>692605.82</v>
      </c>
      <c r="F27" s="285">
        <f t="shared" si="2"/>
        <v>617220.36</v>
      </c>
      <c r="G27" s="285">
        <f t="shared" si="2"/>
        <v>4421822.18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</row>
    <row r="28" spans="1:81">
      <c r="A28" s="283" t="s">
        <v>325</v>
      </c>
      <c r="B28" s="284">
        <v>0</v>
      </c>
      <c r="C28" s="284">
        <v>0</v>
      </c>
      <c r="D28" s="284">
        <v>0</v>
      </c>
      <c r="E28" s="284">
        <v>0</v>
      </c>
      <c r="F28" s="284">
        <v>0</v>
      </c>
      <c r="G28" s="284"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</row>
    <row r="29" spans="1:81">
      <c r="A29" s="283" t="s">
        <v>326</v>
      </c>
      <c r="B29" s="284">
        <v>0</v>
      </c>
      <c r="C29" s="284">
        <v>0</v>
      </c>
      <c r="D29" s="284">
        <v>0</v>
      </c>
      <c r="E29" s="284">
        <v>0</v>
      </c>
      <c r="F29" s="284">
        <v>0</v>
      </c>
      <c r="G29" s="284">
        <v>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</row>
    <row r="30" spans="1:81">
      <c r="A30" s="283" t="s">
        <v>327</v>
      </c>
      <c r="B30" s="284">
        <v>0</v>
      </c>
      <c r="C30" s="284">
        <v>0</v>
      </c>
      <c r="D30" s="284">
        <v>0</v>
      </c>
      <c r="E30" s="284">
        <v>0</v>
      </c>
      <c r="F30" s="284">
        <v>0</v>
      </c>
      <c r="G30" s="284"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</row>
    <row r="31" spans="1:81">
      <c r="A31" s="283" t="s">
        <v>328</v>
      </c>
      <c r="B31" s="284">
        <v>0</v>
      </c>
      <c r="C31" s="284">
        <v>0</v>
      </c>
      <c r="D31" s="284">
        <v>0</v>
      </c>
      <c r="E31" s="284">
        <v>0</v>
      </c>
      <c r="F31" s="284">
        <v>0</v>
      </c>
      <c r="G31" s="284">
        <v>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</row>
    <row r="32" spans="1:81">
      <c r="A32" s="283" t="s">
        <v>329</v>
      </c>
      <c r="B32" s="286">
        <v>5114428</v>
      </c>
      <c r="C32" s="286">
        <v>0</v>
      </c>
      <c r="D32" s="286">
        <v>5114428</v>
      </c>
      <c r="E32" s="286">
        <v>692605.82</v>
      </c>
      <c r="F32" s="286">
        <v>617220.36</v>
      </c>
      <c r="G32" s="286">
        <v>4421822.18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</row>
    <row r="33" spans="1:81">
      <c r="A33" s="283" t="s">
        <v>330</v>
      </c>
      <c r="B33" s="284">
        <v>0</v>
      </c>
      <c r="C33" s="284">
        <v>0</v>
      </c>
      <c r="D33" s="284">
        <v>0</v>
      </c>
      <c r="E33" s="284">
        <v>0</v>
      </c>
      <c r="F33" s="284">
        <v>0</v>
      </c>
      <c r="G33" s="284">
        <v>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</row>
    <row r="34" spans="1:81">
      <c r="A34" s="283" t="s">
        <v>331</v>
      </c>
      <c r="B34" s="284">
        <v>0</v>
      </c>
      <c r="C34" s="284">
        <v>0</v>
      </c>
      <c r="D34" s="284">
        <v>0</v>
      </c>
      <c r="E34" s="284">
        <v>0</v>
      </c>
      <c r="F34" s="284">
        <v>0</v>
      </c>
      <c r="G34" s="284"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</row>
    <row r="35" spans="1:81">
      <c r="A35" s="281" t="s">
        <v>332</v>
      </c>
      <c r="B35" s="282">
        <f t="shared" ref="B35:G35" si="3">SUM(B36:B44)</f>
        <v>0</v>
      </c>
      <c r="C35" s="282">
        <f t="shared" si="3"/>
        <v>0</v>
      </c>
      <c r="D35" s="282">
        <f t="shared" si="3"/>
        <v>0</v>
      </c>
      <c r="E35" s="282">
        <f t="shared" si="3"/>
        <v>0</v>
      </c>
      <c r="F35" s="282">
        <f t="shared" si="3"/>
        <v>0</v>
      </c>
      <c r="G35" s="282">
        <f t="shared" si="3"/>
        <v>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</row>
    <row r="36" spans="1:81">
      <c r="A36" s="283" t="s">
        <v>333</v>
      </c>
      <c r="B36" s="284">
        <v>0</v>
      </c>
      <c r="C36" s="284">
        <v>0</v>
      </c>
      <c r="D36" s="284">
        <v>0</v>
      </c>
      <c r="E36" s="284">
        <v>0</v>
      </c>
      <c r="F36" s="284">
        <v>0</v>
      </c>
      <c r="G36" s="284">
        <v>0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</row>
    <row r="37" spans="1:81">
      <c r="A37" s="283" t="s">
        <v>334</v>
      </c>
      <c r="B37" s="284">
        <v>0</v>
      </c>
      <c r="C37" s="284">
        <v>0</v>
      </c>
      <c r="D37" s="284">
        <v>0</v>
      </c>
      <c r="E37" s="284">
        <v>0</v>
      </c>
      <c r="F37" s="284">
        <v>0</v>
      </c>
      <c r="G37" s="284">
        <v>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</row>
    <row r="38" spans="1:81">
      <c r="A38" s="283" t="s">
        <v>335</v>
      </c>
      <c r="B38" s="284">
        <v>0</v>
      </c>
      <c r="C38" s="284">
        <v>0</v>
      </c>
      <c r="D38" s="284">
        <v>0</v>
      </c>
      <c r="E38" s="284">
        <v>0</v>
      </c>
      <c r="F38" s="284">
        <v>0</v>
      </c>
      <c r="G38" s="284">
        <v>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</row>
    <row r="39" spans="1:81">
      <c r="A39" s="283" t="s">
        <v>336</v>
      </c>
      <c r="B39" s="284">
        <v>0</v>
      </c>
      <c r="C39" s="284">
        <v>0</v>
      </c>
      <c r="D39" s="284">
        <v>0</v>
      </c>
      <c r="E39" s="284">
        <v>0</v>
      </c>
      <c r="F39" s="284">
        <v>0</v>
      </c>
      <c r="G39" s="284">
        <v>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</row>
    <row r="40" spans="1:81">
      <c r="A40" s="283" t="s">
        <v>337</v>
      </c>
      <c r="B40" s="284">
        <v>0</v>
      </c>
      <c r="C40" s="284">
        <v>0</v>
      </c>
      <c r="D40" s="284">
        <v>0</v>
      </c>
      <c r="E40" s="284">
        <v>0</v>
      </c>
      <c r="F40" s="284">
        <v>0</v>
      </c>
      <c r="G40" s="284">
        <v>0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</row>
    <row r="41" spans="1:81">
      <c r="A41" s="283" t="s">
        <v>338</v>
      </c>
      <c r="B41" s="284">
        <v>0</v>
      </c>
      <c r="C41" s="284">
        <v>0</v>
      </c>
      <c r="D41" s="284">
        <v>0</v>
      </c>
      <c r="E41" s="284">
        <v>0</v>
      </c>
      <c r="F41" s="284">
        <v>0</v>
      </c>
      <c r="G41" s="284">
        <v>0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</row>
    <row r="42" spans="1:81">
      <c r="A42" s="283" t="s">
        <v>339</v>
      </c>
      <c r="B42" s="284">
        <v>0</v>
      </c>
      <c r="C42" s="284">
        <v>0</v>
      </c>
      <c r="D42" s="284">
        <v>0</v>
      </c>
      <c r="E42" s="284">
        <v>0</v>
      </c>
      <c r="F42" s="284">
        <v>0</v>
      </c>
      <c r="G42" s="284">
        <v>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</row>
    <row r="43" spans="1:81">
      <c r="A43" s="283" t="s">
        <v>340</v>
      </c>
      <c r="B43" s="284">
        <v>0</v>
      </c>
      <c r="C43" s="284">
        <v>0</v>
      </c>
      <c r="D43" s="284">
        <v>0</v>
      </c>
      <c r="E43" s="284">
        <v>0</v>
      </c>
      <c r="F43" s="284">
        <v>0</v>
      </c>
      <c r="G43" s="284">
        <v>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</row>
    <row r="44" spans="1:81">
      <c r="A44" s="283" t="s">
        <v>341</v>
      </c>
      <c r="B44" s="284">
        <v>0</v>
      </c>
      <c r="C44" s="284">
        <v>0</v>
      </c>
      <c r="D44" s="284">
        <v>0</v>
      </c>
      <c r="E44" s="284">
        <v>0</v>
      </c>
      <c r="F44" s="284">
        <v>0</v>
      </c>
      <c r="G44" s="284">
        <v>0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</row>
    <row r="45" spans="1:81" ht="14.25" customHeight="1">
      <c r="A45" s="287" t="s">
        <v>414</v>
      </c>
      <c r="B45" s="282">
        <f t="shared" ref="B45:G45" si="4">SUM(B46:B49)</f>
        <v>0</v>
      </c>
      <c r="C45" s="282">
        <f t="shared" si="4"/>
        <v>0</v>
      </c>
      <c r="D45" s="282">
        <f t="shared" si="4"/>
        <v>0</v>
      </c>
      <c r="E45" s="282">
        <f t="shared" si="4"/>
        <v>0</v>
      </c>
      <c r="F45" s="282">
        <f t="shared" si="4"/>
        <v>0</v>
      </c>
      <c r="G45" s="282">
        <f t="shared" si="4"/>
        <v>0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</row>
    <row r="46" spans="1:81" ht="18.75" customHeight="1">
      <c r="A46" s="288" t="s">
        <v>342</v>
      </c>
      <c r="B46" s="284">
        <v>0</v>
      </c>
      <c r="C46" s="284">
        <v>0</v>
      </c>
      <c r="D46" s="284">
        <v>0</v>
      </c>
      <c r="E46" s="284">
        <v>0</v>
      </c>
      <c r="F46" s="284">
        <v>0</v>
      </c>
      <c r="G46" s="284">
        <v>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</row>
    <row r="47" spans="1:81" ht="33" customHeight="1">
      <c r="A47" s="288" t="s">
        <v>343</v>
      </c>
      <c r="B47" s="284">
        <v>0</v>
      </c>
      <c r="C47" s="284">
        <v>0</v>
      </c>
      <c r="D47" s="284">
        <v>0</v>
      </c>
      <c r="E47" s="284">
        <v>0</v>
      </c>
      <c r="F47" s="284">
        <v>0</v>
      </c>
      <c r="G47" s="284">
        <v>0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</row>
    <row r="48" spans="1:81">
      <c r="A48" s="283" t="s">
        <v>344</v>
      </c>
      <c r="B48" s="284">
        <v>0</v>
      </c>
      <c r="C48" s="284">
        <v>0</v>
      </c>
      <c r="D48" s="284">
        <v>0</v>
      </c>
      <c r="E48" s="284">
        <v>0</v>
      </c>
      <c r="F48" s="284">
        <v>0</v>
      </c>
      <c r="G48" s="284">
        <v>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</row>
    <row r="49" spans="1:81">
      <c r="A49" s="283" t="s">
        <v>345</v>
      </c>
      <c r="B49" s="284">
        <v>0</v>
      </c>
      <c r="C49" s="284">
        <v>0</v>
      </c>
      <c r="D49" s="284">
        <v>0</v>
      </c>
      <c r="E49" s="284">
        <v>0</v>
      </c>
      <c r="F49" s="284">
        <v>0</v>
      </c>
      <c r="G49" s="284">
        <v>0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</row>
    <row r="50" spans="1:81">
      <c r="A50" s="289" t="s">
        <v>308</v>
      </c>
      <c r="B50" s="290">
        <f t="shared" ref="B50:G50" si="5">B51+B60+B68+B78</f>
        <v>51271328</v>
      </c>
      <c r="C50" s="290">
        <f t="shared" si="5"/>
        <v>0</v>
      </c>
      <c r="D50" s="290">
        <f t="shared" si="5"/>
        <v>51271328</v>
      </c>
      <c r="E50" s="290">
        <f t="shared" si="5"/>
        <v>10634781.609999999</v>
      </c>
      <c r="F50" s="290">
        <f t="shared" si="5"/>
        <v>9937660.7200000007</v>
      </c>
      <c r="G50" s="290">
        <f t="shared" si="5"/>
        <v>40636546.390000001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</row>
    <row r="51" spans="1:81">
      <c r="A51" s="281" t="s">
        <v>316</v>
      </c>
      <c r="B51" s="282">
        <f t="shared" ref="B51:G51" si="6">SUM(B52:B59)</f>
        <v>0</v>
      </c>
      <c r="C51" s="282">
        <f t="shared" si="6"/>
        <v>0</v>
      </c>
      <c r="D51" s="282">
        <f t="shared" si="6"/>
        <v>0</v>
      </c>
      <c r="E51" s="282">
        <f t="shared" si="6"/>
        <v>0</v>
      </c>
      <c r="F51" s="282">
        <f t="shared" si="6"/>
        <v>0</v>
      </c>
      <c r="G51" s="282">
        <f t="shared" si="6"/>
        <v>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</row>
    <row r="52" spans="1:81">
      <c r="A52" s="283" t="s">
        <v>317</v>
      </c>
      <c r="B52" s="284">
        <v>0</v>
      </c>
      <c r="C52" s="284">
        <v>0</v>
      </c>
      <c r="D52" s="284">
        <v>0</v>
      </c>
      <c r="E52" s="284">
        <v>0</v>
      </c>
      <c r="F52" s="284">
        <v>0</v>
      </c>
      <c r="G52" s="284">
        <v>0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</row>
    <row r="53" spans="1:81">
      <c r="A53" s="283" t="s">
        <v>318</v>
      </c>
      <c r="B53" s="284">
        <v>0</v>
      </c>
      <c r="C53" s="284">
        <v>0</v>
      </c>
      <c r="D53" s="284">
        <v>0</v>
      </c>
      <c r="E53" s="284">
        <v>0</v>
      </c>
      <c r="F53" s="284">
        <v>0</v>
      </c>
      <c r="G53" s="284">
        <v>0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</row>
    <row r="54" spans="1:81">
      <c r="A54" s="283" t="s">
        <v>319</v>
      </c>
      <c r="B54" s="284">
        <v>0</v>
      </c>
      <c r="C54" s="284">
        <v>0</v>
      </c>
      <c r="D54" s="284">
        <v>0</v>
      </c>
      <c r="E54" s="284">
        <v>0</v>
      </c>
      <c r="F54" s="284">
        <v>0</v>
      </c>
      <c r="G54" s="284">
        <v>0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</row>
    <row r="55" spans="1:81">
      <c r="A55" s="283" t="s">
        <v>320</v>
      </c>
      <c r="B55" s="284">
        <v>0</v>
      </c>
      <c r="C55" s="284">
        <v>0</v>
      </c>
      <c r="D55" s="284">
        <v>0</v>
      </c>
      <c r="E55" s="284">
        <v>0</v>
      </c>
      <c r="F55" s="284">
        <v>0</v>
      </c>
      <c r="G55" s="284">
        <v>0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</row>
    <row r="56" spans="1:81">
      <c r="A56" s="283" t="s">
        <v>321</v>
      </c>
      <c r="B56" s="284">
        <v>0</v>
      </c>
      <c r="C56" s="284">
        <v>0</v>
      </c>
      <c r="D56" s="284">
        <v>0</v>
      </c>
      <c r="E56" s="284">
        <v>0</v>
      </c>
      <c r="F56" s="284">
        <v>0</v>
      </c>
      <c r="G56" s="284">
        <v>0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</row>
    <row r="57" spans="1:81">
      <c r="A57" s="283" t="s">
        <v>322</v>
      </c>
      <c r="B57" s="284">
        <v>0</v>
      </c>
      <c r="C57" s="284">
        <v>0</v>
      </c>
      <c r="D57" s="284">
        <v>0</v>
      </c>
      <c r="E57" s="284">
        <v>0</v>
      </c>
      <c r="F57" s="284">
        <v>0</v>
      </c>
      <c r="G57" s="284">
        <v>0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</row>
    <row r="58" spans="1:81">
      <c r="A58" s="283" t="s">
        <v>323</v>
      </c>
      <c r="B58" s="284">
        <v>0</v>
      </c>
      <c r="C58" s="284">
        <v>0</v>
      </c>
      <c r="D58" s="284">
        <v>0</v>
      </c>
      <c r="E58" s="284">
        <v>0</v>
      </c>
      <c r="F58" s="284">
        <v>0</v>
      </c>
      <c r="G58" s="284">
        <v>0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</row>
    <row r="59" spans="1:81">
      <c r="A59" s="283" t="s">
        <v>264</v>
      </c>
      <c r="B59" s="284">
        <v>0</v>
      </c>
      <c r="C59" s="284">
        <v>0</v>
      </c>
      <c r="D59" s="284">
        <v>0</v>
      </c>
      <c r="E59" s="284">
        <v>0</v>
      </c>
      <c r="F59" s="284">
        <v>0</v>
      </c>
      <c r="G59" s="284">
        <v>0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</row>
    <row r="60" spans="1:81">
      <c r="A60" s="281" t="s">
        <v>324</v>
      </c>
      <c r="B60" s="285">
        <f t="shared" ref="B60:G60" si="7">SUM(B61:B67)</f>
        <v>51271328</v>
      </c>
      <c r="C60" s="285">
        <f t="shared" si="7"/>
        <v>0</v>
      </c>
      <c r="D60" s="285">
        <f t="shared" si="7"/>
        <v>51271328</v>
      </c>
      <c r="E60" s="285">
        <f t="shared" si="7"/>
        <v>10634781.609999999</v>
      </c>
      <c r="F60" s="285">
        <f t="shared" si="7"/>
        <v>9937660.7200000007</v>
      </c>
      <c r="G60" s="285">
        <f t="shared" si="7"/>
        <v>40636546.390000001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</row>
    <row r="61" spans="1:81">
      <c r="A61" s="283" t="s">
        <v>325</v>
      </c>
      <c r="B61" s="284">
        <v>0</v>
      </c>
      <c r="C61" s="284">
        <v>0</v>
      </c>
      <c r="D61" s="284">
        <v>0</v>
      </c>
      <c r="E61" s="284">
        <v>0</v>
      </c>
      <c r="F61" s="284">
        <v>0</v>
      </c>
      <c r="G61" s="284">
        <v>0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</row>
    <row r="62" spans="1:81">
      <c r="A62" s="283" t="s">
        <v>326</v>
      </c>
      <c r="B62" s="284">
        <v>0</v>
      </c>
      <c r="C62" s="284">
        <v>0</v>
      </c>
      <c r="D62" s="284">
        <v>0</v>
      </c>
      <c r="E62" s="284">
        <v>0</v>
      </c>
      <c r="F62" s="284">
        <v>0</v>
      </c>
      <c r="G62" s="284">
        <v>0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</row>
    <row r="63" spans="1:81">
      <c r="A63" s="283" t="s">
        <v>327</v>
      </c>
      <c r="B63" s="284">
        <v>0</v>
      </c>
      <c r="C63" s="284">
        <v>0</v>
      </c>
      <c r="D63" s="284">
        <v>0</v>
      </c>
      <c r="E63" s="284">
        <v>0</v>
      </c>
      <c r="F63" s="284">
        <v>0</v>
      </c>
      <c r="G63" s="284">
        <v>0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</row>
    <row r="64" spans="1:81">
      <c r="A64" s="283" t="s">
        <v>328</v>
      </c>
      <c r="B64" s="284">
        <v>0</v>
      </c>
      <c r="C64" s="284">
        <v>0</v>
      </c>
      <c r="D64" s="284">
        <v>0</v>
      </c>
      <c r="E64" s="284">
        <v>0</v>
      </c>
      <c r="F64" s="284">
        <v>0</v>
      </c>
      <c r="G64" s="284">
        <v>0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</row>
    <row r="65" spans="1:81">
      <c r="A65" s="283" t="s">
        <v>329</v>
      </c>
      <c r="B65" s="286">
        <v>51271328</v>
      </c>
      <c r="C65" s="286">
        <v>0</v>
      </c>
      <c r="D65" s="286">
        <v>51271328</v>
      </c>
      <c r="E65" s="286">
        <v>10634781.609999999</v>
      </c>
      <c r="F65" s="286">
        <v>9937660.7200000007</v>
      </c>
      <c r="G65" s="286">
        <v>40636546.390000001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</row>
    <row r="66" spans="1:81">
      <c r="A66" s="283" t="s">
        <v>330</v>
      </c>
      <c r="B66" s="284">
        <v>0</v>
      </c>
      <c r="C66" s="284">
        <v>0</v>
      </c>
      <c r="D66" s="284">
        <v>0</v>
      </c>
      <c r="E66" s="284">
        <v>0</v>
      </c>
      <c r="F66" s="284">
        <v>0</v>
      </c>
      <c r="G66" s="284">
        <v>0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</row>
    <row r="67" spans="1:81">
      <c r="A67" s="283" t="s">
        <v>331</v>
      </c>
      <c r="B67" s="284">
        <v>0</v>
      </c>
      <c r="C67" s="284">
        <v>0</v>
      </c>
      <c r="D67" s="284">
        <v>0</v>
      </c>
      <c r="E67" s="284">
        <v>0</v>
      </c>
      <c r="F67" s="284">
        <v>0</v>
      </c>
      <c r="G67" s="284">
        <v>0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</row>
    <row r="68" spans="1:81">
      <c r="A68" s="281" t="s">
        <v>332</v>
      </c>
      <c r="B68" s="282">
        <f>SUM(B69:B77)</f>
        <v>0</v>
      </c>
      <c r="C68" s="282">
        <f t="shared" ref="C68:G68" si="8">SUM(C69:C77)</f>
        <v>0</v>
      </c>
      <c r="D68" s="282">
        <f t="shared" si="8"/>
        <v>0</v>
      </c>
      <c r="E68" s="282">
        <f t="shared" si="8"/>
        <v>0</v>
      </c>
      <c r="F68" s="282">
        <f t="shared" si="8"/>
        <v>0</v>
      </c>
      <c r="G68" s="282">
        <f t="shared" si="8"/>
        <v>0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</row>
    <row r="69" spans="1:81">
      <c r="A69" s="283" t="s">
        <v>333</v>
      </c>
      <c r="B69" s="284">
        <v>0</v>
      </c>
      <c r="C69" s="284">
        <v>0</v>
      </c>
      <c r="D69" s="284">
        <v>0</v>
      </c>
      <c r="E69" s="284">
        <v>0</v>
      </c>
      <c r="F69" s="284">
        <v>0</v>
      </c>
      <c r="G69" s="284">
        <v>0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</row>
    <row r="70" spans="1:81">
      <c r="A70" s="283" t="s">
        <v>334</v>
      </c>
      <c r="B70" s="284">
        <v>0</v>
      </c>
      <c r="C70" s="284">
        <v>0</v>
      </c>
      <c r="D70" s="284">
        <v>0</v>
      </c>
      <c r="E70" s="284">
        <v>0</v>
      </c>
      <c r="F70" s="284">
        <v>0</v>
      </c>
      <c r="G70" s="284">
        <v>0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</row>
    <row r="71" spans="1:81">
      <c r="A71" s="283" t="s">
        <v>335</v>
      </c>
      <c r="B71" s="284">
        <v>0</v>
      </c>
      <c r="C71" s="284">
        <v>0</v>
      </c>
      <c r="D71" s="284">
        <v>0</v>
      </c>
      <c r="E71" s="284">
        <v>0</v>
      </c>
      <c r="F71" s="284">
        <v>0</v>
      </c>
      <c r="G71" s="284">
        <v>0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</row>
    <row r="72" spans="1:81">
      <c r="A72" s="283" t="s">
        <v>336</v>
      </c>
      <c r="B72" s="284">
        <v>0</v>
      </c>
      <c r="C72" s="284">
        <v>0</v>
      </c>
      <c r="D72" s="284">
        <v>0</v>
      </c>
      <c r="E72" s="284">
        <v>0</v>
      </c>
      <c r="F72" s="284">
        <v>0</v>
      </c>
      <c r="G72" s="284">
        <v>0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</row>
    <row r="73" spans="1:81">
      <c r="A73" s="283" t="s">
        <v>337</v>
      </c>
      <c r="B73" s="284">
        <v>0</v>
      </c>
      <c r="C73" s="284">
        <v>0</v>
      </c>
      <c r="D73" s="284">
        <v>0</v>
      </c>
      <c r="E73" s="284">
        <v>0</v>
      </c>
      <c r="F73" s="284">
        <v>0</v>
      </c>
      <c r="G73" s="284">
        <v>0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</row>
    <row r="74" spans="1:81">
      <c r="A74" s="283" t="s">
        <v>338</v>
      </c>
      <c r="B74" s="284">
        <v>0</v>
      </c>
      <c r="C74" s="284">
        <v>0</v>
      </c>
      <c r="D74" s="284">
        <v>0</v>
      </c>
      <c r="E74" s="284">
        <v>0</v>
      </c>
      <c r="F74" s="284">
        <v>0</v>
      </c>
      <c r="G74" s="284">
        <v>0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</row>
    <row r="75" spans="1:81">
      <c r="A75" s="283" t="s">
        <v>339</v>
      </c>
      <c r="B75" s="284">
        <v>0</v>
      </c>
      <c r="C75" s="284">
        <v>0</v>
      </c>
      <c r="D75" s="284">
        <v>0</v>
      </c>
      <c r="E75" s="284">
        <v>0</v>
      </c>
      <c r="F75" s="284">
        <v>0</v>
      </c>
      <c r="G75" s="284">
        <v>0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</row>
    <row r="76" spans="1:81">
      <c r="A76" s="283" t="s">
        <v>340</v>
      </c>
      <c r="B76" s="284">
        <v>0</v>
      </c>
      <c r="C76" s="284">
        <v>0</v>
      </c>
      <c r="D76" s="284">
        <v>0</v>
      </c>
      <c r="E76" s="284">
        <v>0</v>
      </c>
      <c r="F76" s="284">
        <v>0</v>
      </c>
      <c r="G76" s="284">
        <v>0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</row>
    <row r="77" spans="1:81">
      <c r="A77" s="283" t="s">
        <v>341</v>
      </c>
      <c r="B77" s="284">
        <v>0</v>
      </c>
      <c r="C77" s="284">
        <v>0</v>
      </c>
      <c r="D77" s="284">
        <v>0</v>
      </c>
      <c r="E77" s="284">
        <v>0</v>
      </c>
      <c r="F77" s="284">
        <v>0</v>
      </c>
      <c r="G77" s="284">
        <v>0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</row>
    <row r="78" spans="1:81" ht="20.25" customHeight="1">
      <c r="A78" s="287" t="s">
        <v>346</v>
      </c>
      <c r="B78" s="282">
        <f t="shared" ref="B78:G78" si="9">SUM(B79:B82)</f>
        <v>0</v>
      </c>
      <c r="C78" s="282">
        <f t="shared" si="9"/>
        <v>0</v>
      </c>
      <c r="D78" s="282">
        <f t="shared" si="9"/>
        <v>0</v>
      </c>
      <c r="E78" s="282">
        <f t="shared" si="9"/>
        <v>0</v>
      </c>
      <c r="F78" s="282">
        <f t="shared" si="9"/>
        <v>0</v>
      </c>
      <c r="G78" s="282">
        <f t="shared" si="9"/>
        <v>0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</row>
    <row r="79" spans="1:81" ht="24" customHeight="1">
      <c r="A79" s="288" t="s">
        <v>342</v>
      </c>
      <c r="B79" s="284">
        <v>0</v>
      </c>
      <c r="C79" s="284">
        <v>0</v>
      </c>
      <c r="D79" s="284">
        <v>0</v>
      </c>
      <c r="E79" s="284">
        <v>0</v>
      </c>
      <c r="F79" s="284">
        <v>0</v>
      </c>
      <c r="G79" s="284">
        <v>0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</row>
    <row r="80" spans="1:81" ht="33.75" customHeight="1">
      <c r="A80" s="288" t="s">
        <v>343</v>
      </c>
      <c r="B80" s="284">
        <v>0</v>
      </c>
      <c r="C80" s="284">
        <v>0</v>
      </c>
      <c r="D80" s="284">
        <v>0</v>
      </c>
      <c r="E80" s="284">
        <v>0</v>
      </c>
      <c r="F80" s="284">
        <v>0</v>
      </c>
      <c r="G80" s="284">
        <v>0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</row>
    <row r="81" spans="1:82">
      <c r="A81" s="283" t="s">
        <v>344</v>
      </c>
      <c r="B81" s="284">
        <v>0</v>
      </c>
      <c r="C81" s="284">
        <v>0</v>
      </c>
      <c r="D81" s="284">
        <v>0</v>
      </c>
      <c r="E81" s="284">
        <v>0</v>
      </c>
      <c r="F81" s="284">
        <v>0</v>
      </c>
      <c r="G81" s="284">
        <v>0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</row>
    <row r="82" spans="1:82">
      <c r="A82" s="283" t="s">
        <v>345</v>
      </c>
      <c r="B82" s="284">
        <v>0</v>
      </c>
      <c r="C82" s="284">
        <v>0</v>
      </c>
      <c r="D82" s="284">
        <v>0</v>
      </c>
      <c r="E82" s="284">
        <v>0</v>
      </c>
      <c r="F82" s="284">
        <v>0</v>
      </c>
      <c r="G82" s="284">
        <v>0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</row>
    <row r="83" spans="1:82">
      <c r="A83" s="283"/>
      <c r="B83" s="284"/>
      <c r="C83" s="284"/>
      <c r="D83" s="284"/>
      <c r="E83" s="284"/>
      <c r="F83" s="284"/>
      <c r="G83" s="284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</row>
    <row r="84" spans="1:82">
      <c r="A84" s="291" t="s">
        <v>312</v>
      </c>
      <c r="B84" s="292">
        <f t="shared" ref="B84:G84" si="10">B17+B50</f>
        <v>56385756</v>
      </c>
      <c r="C84" s="292">
        <f t="shared" si="10"/>
        <v>0</v>
      </c>
      <c r="D84" s="292">
        <f t="shared" si="10"/>
        <v>56385756</v>
      </c>
      <c r="E84" s="292">
        <f t="shared" si="10"/>
        <v>11327387.43</v>
      </c>
      <c r="F84" s="292">
        <f t="shared" si="10"/>
        <v>10554881.08</v>
      </c>
      <c r="G84" s="292">
        <f t="shared" si="10"/>
        <v>45058368.57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</row>
    <row r="85" spans="1:82">
      <c r="A85" s="81"/>
      <c r="B85" s="81"/>
      <c r="C85" s="81"/>
      <c r="D85" s="81"/>
      <c r="E85" s="81"/>
      <c r="F85" s="81"/>
      <c r="G85" s="8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</row>
    <row r="86" spans="1:82">
      <c r="A86" s="81"/>
      <c r="B86" s="81"/>
      <c r="C86" s="81"/>
      <c r="D86" s="81"/>
      <c r="E86" s="81"/>
      <c r="F86" s="81"/>
      <c r="G86" s="8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</row>
    <row r="87" spans="1:82">
      <c r="A87" s="81" t="s">
        <v>235</v>
      </c>
      <c r="B87" s="81"/>
      <c r="C87" s="81"/>
      <c r="D87" s="81"/>
      <c r="E87" s="81"/>
      <c r="F87" s="81"/>
      <c r="G87" s="8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</row>
    <row r="88" spans="1:8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</row>
    <row r="89" spans="1:8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</row>
    <row r="90" spans="1:8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</row>
    <row r="91" spans="1:8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</row>
    <row r="92" spans="1:8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</row>
    <row r="93" spans="1:8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</row>
    <row r="94" spans="1:8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</row>
    <row r="95" spans="1:8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</row>
    <row r="96" spans="1:8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</row>
    <row r="97" spans="1:8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</row>
    <row r="98" spans="1:8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</row>
    <row r="99" spans="1:8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</row>
    <row r="100" spans="1:8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</row>
    <row r="101" spans="1:8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</row>
    <row r="102" spans="1:8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</row>
    <row r="103" spans="1:8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</row>
    <row r="104" spans="1:8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</row>
    <row r="105" spans="1:8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</row>
    <row r="106" spans="1:8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</row>
    <row r="107" spans="1:8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</row>
    <row r="108" spans="1:8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</row>
    <row r="109" spans="1:8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</row>
    <row r="110" spans="1:8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</row>
    <row r="111" spans="1:8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</row>
    <row r="112" spans="1:8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</row>
    <row r="113" spans="1:8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</row>
    <row r="114" spans="1:8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</row>
    <row r="115" spans="1:8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</row>
    <row r="116" spans="1:8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</row>
    <row r="117" spans="1:8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</row>
    <row r="118" spans="1:8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</row>
    <row r="119" spans="1:8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</row>
    <row r="120" spans="1:8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</row>
    <row r="121" spans="1:8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</row>
    <row r="122" spans="1:8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</row>
    <row r="123" spans="1:8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</row>
    <row r="124" spans="1:8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</row>
    <row r="125" spans="1:8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</row>
    <row r="126" spans="1:8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</row>
    <row r="127" spans="1:8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</row>
    <row r="128" spans="1:8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</row>
    <row r="129" spans="1:8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</row>
    <row r="130" spans="1:8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</row>
    <row r="131" spans="1:8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</row>
    <row r="132" spans="1:8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</row>
    <row r="133" spans="1:8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</row>
    <row r="134" spans="1:8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</row>
    <row r="135" spans="1:8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</row>
    <row r="136" spans="1:8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</row>
    <row r="137" spans="1:8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</row>
    <row r="138" spans="1:8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</row>
    <row r="139" spans="1:8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</row>
    <row r="140" spans="1:8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</row>
    <row r="141" spans="1:8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</row>
    <row r="142" spans="1:8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</row>
    <row r="143" spans="1:8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</row>
    <row r="144" spans="1:8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</row>
    <row r="145" spans="1:8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</row>
    <row r="146" spans="1:8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</row>
    <row r="147" spans="1:8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</row>
    <row r="148" spans="1:8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</row>
    <row r="149" spans="1:8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</row>
    <row r="150" spans="1:8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</row>
    <row r="151" spans="1:8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</row>
    <row r="152" spans="1:8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</row>
    <row r="153" spans="1:8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</row>
    <row r="154" spans="1:8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</row>
    <row r="155" spans="1:8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</row>
    <row r="156" spans="1:8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</row>
    <row r="157" spans="1:8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</row>
    <row r="158" spans="1:8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</row>
    <row r="159" spans="1:8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</row>
    <row r="160" spans="1:8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</row>
    <row r="161" spans="1:8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</row>
    <row r="162" spans="1:8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</row>
    <row r="163" spans="1:8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</row>
    <row r="164" spans="1:8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</row>
    <row r="165" spans="1:8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</row>
    <row r="166" spans="1:8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</row>
    <row r="167" spans="1:8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</row>
    <row r="168" spans="1:8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</row>
    <row r="169" spans="1:8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</row>
    <row r="170" spans="1:8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</row>
    <row r="171" spans="1:8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</row>
    <row r="172" spans="1:8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</row>
    <row r="173" spans="1:8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</row>
    <row r="174" spans="1:8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</row>
    <row r="175" spans="1:8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</row>
    <row r="176" spans="1:8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</row>
    <row r="177" spans="1:8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</row>
    <row r="178" spans="1:8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</row>
    <row r="179" spans="1:8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</row>
    <row r="180" spans="1:8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</row>
    <row r="181" spans="1:8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</row>
    <row r="182" spans="1: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</row>
    <row r="183" spans="1:8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</row>
    <row r="184" spans="1:8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</row>
    <row r="185" spans="1:8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</row>
    <row r="186" spans="1:8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</row>
    <row r="187" spans="1:8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</row>
    <row r="188" spans="1:8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</row>
    <row r="189" spans="1:8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</row>
    <row r="190" spans="1:8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</row>
    <row r="191" spans="1:8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</row>
    <row r="192" spans="1:8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</row>
    <row r="193" spans="1:8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</row>
    <row r="194" spans="1:8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</row>
    <row r="195" spans="1:8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</row>
    <row r="196" spans="1:8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</row>
    <row r="197" spans="1:8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</row>
    <row r="198" spans="1:8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</row>
    <row r="199" spans="1:8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</row>
    <row r="200" spans="1:8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</row>
    <row r="201" spans="1:8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</row>
    <row r="202" spans="1:8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</row>
    <row r="203" spans="1:8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</row>
    <row r="204" spans="1:8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</row>
    <row r="205" spans="1:8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</row>
    <row r="206" spans="1:8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</row>
    <row r="207" spans="1:8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</row>
    <row r="208" spans="1:8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</row>
    <row r="209" spans="1:8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</row>
    <row r="210" spans="1:8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</row>
    <row r="211" spans="1:8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</row>
    <row r="212" spans="1:8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</row>
    <row r="213" spans="1:8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</row>
    <row r="214" spans="1:8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</row>
    <row r="215" spans="1:8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</row>
    <row r="216" spans="1:8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</row>
    <row r="217" spans="1:8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</row>
    <row r="218" spans="1:8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</row>
    <row r="219" spans="1:8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</row>
    <row r="220" spans="1:8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</row>
    <row r="221" spans="1:8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</row>
    <row r="222" spans="1:8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</row>
    <row r="223" spans="1:8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</row>
    <row r="224" spans="1:8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</row>
    <row r="225" spans="1:8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</row>
    <row r="226" spans="1:8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</row>
    <row r="227" spans="1:8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</row>
    <row r="228" spans="1:8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</row>
    <row r="229" spans="1:8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</row>
    <row r="230" spans="1:8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</row>
    <row r="231" spans="1:8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</row>
    <row r="232" spans="1:8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</row>
    <row r="233" spans="1:8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</row>
    <row r="234" spans="1:8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</row>
    <row r="235" spans="1:8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</row>
    <row r="236" spans="1:8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</row>
    <row r="237" spans="1:8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</row>
    <row r="238" spans="1:8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</row>
    <row r="239" spans="1:8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</row>
    <row r="240" spans="1:8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</row>
    <row r="241" spans="1:8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</row>
    <row r="242" spans="1:8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</row>
    <row r="243" spans="1:8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</row>
    <row r="244" spans="1:8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</row>
    <row r="245" spans="1:8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</row>
    <row r="246" spans="1:8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</row>
    <row r="247" spans="1:8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</row>
    <row r="248" spans="1:8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</row>
    <row r="249" spans="1:8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</row>
    <row r="250" spans="1:8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</row>
    <row r="251" spans="1:8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</row>
    <row r="252" spans="1:8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</row>
    <row r="253" spans="1:8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</row>
    <row r="254" spans="1:8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</row>
    <row r="255" spans="1:8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</row>
    <row r="256" spans="1:8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</row>
    <row r="257" spans="1:8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</row>
    <row r="258" spans="1:8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</row>
    <row r="259" spans="1:8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</row>
    <row r="260" spans="1:8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</row>
    <row r="261" spans="1:8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</row>
    <row r="262" spans="1:8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</row>
    <row r="263" spans="1:8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</row>
    <row r="264" spans="1:8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</row>
    <row r="265" spans="1:8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</row>
    <row r="266" spans="1:8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</row>
    <row r="267" spans="1:8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</row>
    <row r="268" spans="1:8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</row>
    <row r="269" spans="1:8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</row>
    <row r="270" spans="1:8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</row>
    <row r="271" spans="1:8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</row>
    <row r="272" spans="1:8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</row>
    <row r="273" spans="1:8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</row>
    <row r="274" spans="1:8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</row>
    <row r="275" spans="1:8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</row>
    <row r="276" spans="1:8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</row>
    <row r="277" spans="1:8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</row>
    <row r="278" spans="1:8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</row>
    <row r="279" spans="1:8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</row>
    <row r="280" spans="1:8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</row>
    <row r="281" spans="1:8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</row>
    <row r="282" spans="1: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</row>
    <row r="283" spans="1:8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</row>
    <row r="284" spans="1:8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</row>
    <row r="285" spans="1:8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</row>
    <row r="286" spans="1:8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</row>
    <row r="287" spans="1:8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</row>
    <row r="288" spans="1:8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</row>
    <row r="289" spans="1:8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</row>
    <row r="290" spans="1:8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</row>
    <row r="291" spans="1:8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</row>
    <row r="292" spans="1:8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</row>
    <row r="293" spans="1:8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</row>
    <row r="294" spans="1:8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</row>
    <row r="295" spans="1:8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</row>
    <row r="296" spans="1:8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</row>
    <row r="297" spans="1:8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</row>
    <row r="298" spans="1:8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</row>
    <row r="299" spans="1:8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</row>
    <row r="300" spans="1:8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</row>
    <row r="301" spans="1:8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</row>
    <row r="302" spans="1:8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</row>
    <row r="303" spans="1:8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</row>
    <row r="304" spans="1:8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</row>
    <row r="305" spans="1:8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</row>
    <row r="306" spans="1:8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</row>
    <row r="307" spans="1:8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</row>
    <row r="308" spans="1:8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</row>
    <row r="309" spans="1:8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</row>
    <row r="310" spans="1:8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</row>
    <row r="311" spans="1:8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</row>
    <row r="312" spans="1:8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</row>
    <row r="313" spans="1:8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</row>
    <row r="314" spans="1:8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</row>
    <row r="315" spans="1:8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</row>
    <row r="316" spans="1:8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</row>
    <row r="317" spans="1:8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</row>
    <row r="318" spans="1:8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</row>
    <row r="319" spans="1:8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</row>
    <row r="320" spans="1:8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</row>
    <row r="321" spans="1:8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</row>
    <row r="322" spans="1:8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</row>
    <row r="323" spans="1:8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</row>
    <row r="324" spans="1:8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</row>
    <row r="325" spans="1:8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</row>
    <row r="326" spans="1:8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</row>
    <row r="327" spans="1:8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</row>
    <row r="328" spans="1:8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</row>
    <row r="329" spans="1:8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</row>
    <row r="330" spans="1:8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</row>
    <row r="331" spans="1:8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</row>
    <row r="332" spans="1:8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</row>
    <row r="333" spans="1:8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</row>
    <row r="334" spans="1:8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</row>
    <row r="335" spans="1:8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</row>
    <row r="336" spans="1:8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</row>
    <row r="337" spans="1:8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</row>
    <row r="338" spans="1:8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</row>
    <row r="339" spans="1:8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</row>
    <row r="340" spans="1:8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</row>
    <row r="341" spans="1:8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</row>
    <row r="342" spans="1:8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</row>
    <row r="343" spans="1:8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</row>
    <row r="344" spans="1:8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</row>
    <row r="345" spans="1:8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</row>
    <row r="346" spans="1:8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</row>
    <row r="347" spans="1:8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</row>
    <row r="348" spans="1:8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</row>
    <row r="349" spans="1:8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</row>
    <row r="350" spans="1:8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</row>
    <row r="351" spans="1:8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</row>
    <row r="352" spans="1:8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</row>
    <row r="353" spans="1:8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</row>
    <row r="354" spans="1:8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</row>
    <row r="355" spans="1:8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</row>
    <row r="356" spans="1:8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</row>
    <row r="357" spans="1:8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</row>
    <row r="358" spans="1:8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</row>
    <row r="359" spans="1:8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</row>
    <row r="360" spans="1:8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</row>
    <row r="361" spans="1:8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</row>
    <row r="362" spans="1:8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</row>
    <row r="363" spans="1:8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</row>
    <row r="364" spans="1:8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</row>
    <row r="365" spans="1:8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</row>
    <row r="366" spans="1:8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</row>
    <row r="367" spans="1:8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</row>
    <row r="368" spans="1:8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</row>
    <row r="369" spans="1:8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</row>
    <row r="370" spans="1:8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</row>
    <row r="371" spans="1:8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</row>
    <row r="372" spans="1:8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</row>
    <row r="373" spans="1:8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</row>
    <row r="374" spans="1:8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</row>
    <row r="375" spans="1:8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</row>
    <row r="376" spans="1:8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</row>
    <row r="377" spans="1:8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</row>
    <row r="378" spans="1:8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</row>
    <row r="379" spans="1:8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</row>
    <row r="380" spans="1:8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</row>
    <row r="381" spans="1:8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</row>
    <row r="382" spans="1: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</row>
    <row r="383" spans="1:8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</row>
    <row r="384" spans="1:8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</row>
    <row r="385" spans="1:8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</row>
    <row r="386" spans="1:8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</row>
    <row r="387" spans="1:8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</row>
    <row r="388" spans="1:8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</row>
    <row r="389" spans="1:8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</row>
    <row r="390" spans="1:8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</row>
    <row r="391" spans="1:8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</row>
    <row r="392" spans="1:8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</row>
    <row r="393" spans="1:8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</row>
    <row r="394" spans="1:8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</row>
    <row r="395" spans="1:8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</row>
    <row r="396" spans="1:8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</row>
    <row r="397" spans="1:8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</row>
    <row r="398" spans="1:8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</row>
    <row r="399" spans="1:8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</row>
    <row r="400" spans="1:8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</row>
    <row r="401" spans="1:8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</row>
    <row r="402" spans="1:8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</row>
    <row r="403" spans="1:8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</row>
    <row r="404" spans="1:8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</row>
    <row r="405" spans="1:8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</row>
    <row r="406" spans="1:8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</row>
    <row r="407" spans="1:8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</row>
    <row r="408" spans="1:8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</row>
    <row r="409" spans="1:8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</row>
    <row r="410" spans="1:8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</row>
    <row r="411" spans="1:8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</row>
    <row r="412" spans="1:8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</row>
    <row r="413" spans="1:8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</row>
    <row r="414" spans="1:8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</row>
    <row r="415" spans="1:8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</row>
    <row r="416" spans="1:8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</row>
    <row r="417" spans="1:8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</row>
    <row r="418" spans="1:8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</row>
    <row r="419" spans="1:8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</row>
    <row r="420" spans="1:8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</row>
    <row r="421" spans="1:8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</row>
    <row r="422" spans="1:8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</row>
    <row r="423" spans="1:8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</row>
    <row r="424" spans="1:8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</row>
    <row r="425" spans="1:8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</row>
    <row r="426" spans="1:8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</row>
    <row r="427" spans="1:8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</row>
    <row r="428" spans="1:8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</row>
    <row r="429" spans="1:8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</row>
    <row r="430" spans="1:8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</row>
    <row r="431" spans="1:8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</row>
    <row r="432" spans="1:8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</row>
    <row r="433" spans="1:8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</row>
    <row r="434" spans="1:8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</row>
    <row r="435" spans="1:8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</row>
    <row r="436" spans="1:8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</row>
    <row r="437" spans="1:8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</row>
    <row r="438" spans="1:8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</row>
    <row r="439" spans="1:8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</row>
    <row r="440" spans="1:8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</row>
    <row r="441" spans="1:8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</row>
    <row r="442" spans="1:8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</row>
  </sheetData>
  <sheetProtection algorithmName="SHA-512" hashValue="yxPux7b59EVJZkSNtbIAotAFoT0n54blWbKqFT2mGLkvQWJ9OVW1vqGeDtrdIhX5woK+rlX1owpz3vNMf0fBuA==" saltValue="uaSQ6y1AS5mVmlHn49iDAQ==" spinCount="100000" sheet="1" objects="1" scenarios="1"/>
  <mergeCells count="4">
    <mergeCell ref="A10:G14"/>
    <mergeCell ref="A15:A16"/>
    <mergeCell ref="B15:F15"/>
    <mergeCell ref="G15:G16"/>
  </mergeCells>
  <phoneticPr fontId="57" type="noConversion"/>
  <pageMargins left="0.70000000000000007" right="0.70000000000000007" top="0.75000000000000011" bottom="0.75000000000000011" header="0.30000000000000004" footer="0.30000000000000004"/>
  <pageSetup scale="40" orientation="portrait" r:id="rId1"/>
  <colBreaks count="1" manualBreakCount="1">
    <brk id="7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665"/>
  <sheetViews>
    <sheetView zoomScaleSheetLayoutView="100" zoomScalePageLayoutView="70" workbookViewId="0">
      <selection activeCell="A15" sqref="A15:A16"/>
    </sheetView>
  </sheetViews>
  <sheetFormatPr baseColWidth="10" defaultRowHeight="15"/>
  <cols>
    <col min="1" max="1" width="49.7109375" customWidth="1"/>
    <col min="2" max="7" width="20.28515625" customWidth="1"/>
  </cols>
  <sheetData>
    <row r="1" spans="1:154" s="4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</row>
    <row r="2" spans="1:154" s="4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</row>
    <row r="3" spans="1:154" s="4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</row>
    <row r="4" spans="1:154" s="4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</row>
    <row r="5" spans="1:154" s="4" customForma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</row>
    <row r="6" spans="1:154" s="4" customForma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</row>
    <row r="7" spans="1:154" s="4" customFormat="1" ht="18.75">
      <c r="A7" s="3" t="s">
        <v>417</v>
      </c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</row>
    <row r="8" spans="1:154" s="4" customFormat="1" ht="18.75">
      <c r="A8" s="3" t="s">
        <v>416</v>
      </c>
      <c r="B8" s="3"/>
      <c r="C8" s="3"/>
      <c r="D8" s="3"/>
      <c r="E8" s="3"/>
      <c r="F8" s="3"/>
      <c r="G8" s="3"/>
      <c r="H8" s="3"/>
      <c r="I8" s="3"/>
      <c r="J8" s="3"/>
      <c r="K8" s="3"/>
      <c r="L8" s="5"/>
      <c r="M8" s="5"/>
      <c r="N8" s="5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</row>
    <row r="9" spans="1:154" s="2" customFormat="1" ht="9.75" customHeight="1">
      <c r="A9" s="1"/>
      <c r="B9" s="1"/>
      <c r="C9" s="1"/>
      <c r="D9" s="1"/>
      <c r="E9" s="1"/>
      <c r="F9" s="1"/>
      <c r="G9" s="1"/>
    </row>
    <row r="10" spans="1:154" s="2" customFormat="1" ht="15" customHeight="1">
      <c r="A10" s="270" t="s">
        <v>428</v>
      </c>
      <c r="B10" s="271"/>
      <c r="C10" s="271"/>
      <c r="D10" s="271"/>
      <c r="E10" s="271"/>
      <c r="F10" s="271"/>
      <c r="G10" s="272"/>
    </row>
    <row r="11" spans="1:154" s="2" customFormat="1">
      <c r="A11" s="273"/>
      <c r="B11" s="274"/>
      <c r="C11" s="274"/>
      <c r="D11" s="274"/>
      <c r="E11" s="274"/>
      <c r="F11" s="274"/>
      <c r="G11" s="275"/>
    </row>
    <row r="12" spans="1:154" s="2" customFormat="1">
      <c r="A12" s="273"/>
      <c r="B12" s="274"/>
      <c r="C12" s="274"/>
      <c r="D12" s="274"/>
      <c r="E12" s="274"/>
      <c r="F12" s="274"/>
      <c r="G12" s="275"/>
    </row>
    <row r="13" spans="1:154" s="2" customFormat="1">
      <c r="A13" s="273"/>
      <c r="B13" s="274"/>
      <c r="C13" s="274"/>
      <c r="D13" s="274"/>
      <c r="E13" s="274"/>
      <c r="F13" s="274"/>
      <c r="G13" s="275"/>
    </row>
    <row r="14" spans="1:154" s="2" customFormat="1">
      <c r="A14" s="276"/>
      <c r="B14" s="277"/>
      <c r="C14" s="277"/>
      <c r="D14" s="277"/>
      <c r="E14" s="277"/>
      <c r="F14" s="277"/>
      <c r="G14" s="278"/>
    </row>
    <row r="15" spans="1:154" s="2" customFormat="1" ht="15" customHeight="1">
      <c r="A15" s="180" t="s">
        <v>40</v>
      </c>
      <c r="B15" s="215" t="s">
        <v>33</v>
      </c>
      <c r="C15" s="215"/>
      <c r="D15" s="215"/>
      <c r="E15" s="215"/>
      <c r="F15" s="215"/>
      <c r="G15" s="216" t="s">
        <v>314</v>
      </c>
    </row>
    <row r="16" spans="1:154" s="2" customFormat="1" ht="47.25" customHeight="1">
      <c r="A16" s="184"/>
      <c r="B16" s="119" t="s">
        <v>313</v>
      </c>
      <c r="C16" s="119" t="s">
        <v>22</v>
      </c>
      <c r="D16" s="185" t="s">
        <v>23</v>
      </c>
      <c r="E16" s="185" t="s">
        <v>24</v>
      </c>
      <c r="F16" s="185" t="s">
        <v>25</v>
      </c>
      <c r="G16" s="216"/>
    </row>
    <row r="17" spans="1:7" s="2" customFormat="1">
      <c r="A17" s="279" t="s">
        <v>315</v>
      </c>
      <c r="B17" s="156">
        <f t="shared" ref="B17:G17" si="0">B18+B19+B20+B23+B24+B27</f>
        <v>0</v>
      </c>
      <c r="C17" s="156">
        <f t="shared" si="0"/>
        <v>0</v>
      </c>
      <c r="D17" s="156">
        <f t="shared" si="0"/>
        <v>0</v>
      </c>
      <c r="E17" s="156">
        <f t="shared" si="0"/>
        <v>0</v>
      </c>
      <c r="F17" s="156">
        <f t="shared" si="0"/>
        <v>0</v>
      </c>
      <c r="G17" s="156">
        <f t="shared" si="0"/>
        <v>0</v>
      </c>
    </row>
    <row r="18" spans="1:7" s="2" customFormat="1">
      <c r="A18" s="293" t="s">
        <v>347</v>
      </c>
      <c r="B18" s="294">
        <v>0</v>
      </c>
      <c r="C18" s="294">
        <v>0</v>
      </c>
      <c r="D18" s="294">
        <v>0</v>
      </c>
      <c r="E18" s="294">
        <v>0</v>
      </c>
      <c r="F18" s="294">
        <v>0</v>
      </c>
      <c r="G18" s="294">
        <v>0</v>
      </c>
    </row>
    <row r="19" spans="1:7" s="2" customFormat="1">
      <c r="A19" s="293" t="s">
        <v>348</v>
      </c>
      <c r="B19" s="294">
        <v>0</v>
      </c>
      <c r="C19" s="294">
        <v>0</v>
      </c>
      <c r="D19" s="294">
        <v>0</v>
      </c>
      <c r="E19" s="294">
        <v>0</v>
      </c>
      <c r="F19" s="294">
        <v>0</v>
      </c>
      <c r="G19" s="294">
        <v>0</v>
      </c>
    </row>
    <row r="20" spans="1:7" s="2" customFormat="1">
      <c r="A20" s="295" t="s">
        <v>349</v>
      </c>
      <c r="B20" s="296">
        <f t="shared" ref="B20:G20" si="1">B21+B22</f>
        <v>0</v>
      </c>
      <c r="C20" s="296">
        <f t="shared" si="1"/>
        <v>0</v>
      </c>
      <c r="D20" s="296">
        <f t="shared" si="1"/>
        <v>0</v>
      </c>
      <c r="E20" s="296">
        <f t="shared" si="1"/>
        <v>0</v>
      </c>
      <c r="F20" s="296">
        <f t="shared" si="1"/>
        <v>0</v>
      </c>
      <c r="G20" s="296">
        <f t="shared" si="1"/>
        <v>0</v>
      </c>
    </row>
    <row r="21" spans="1:7" s="2" customFormat="1">
      <c r="A21" s="283" t="s">
        <v>350</v>
      </c>
      <c r="B21" s="294">
        <v>0</v>
      </c>
      <c r="C21" s="294">
        <v>0</v>
      </c>
      <c r="D21" s="294">
        <v>0</v>
      </c>
      <c r="E21" s="294">
        <v>0</v>
      </c>
      <c r="F21" s="294">
        <v>0</v>
      </c>
      <c r="G21" s="294">
        <v>0</v>
      </c>
    </row>
    <row r="22" spans="1:7" s="2" customFormat="1">
      <c r="A22" s="283" t="s">
        <v>351</v>
      </c>
      <c r="B22" s="294">
        <v>0</v>
      </c>
      <c r="C22" s="294">
        <v>0</v>
      </c>
      <c r="D22" s="294">
        <v>0</v>
      </c>
      <c r="E22" s="294">
        <v>0</v>
      </c>
      <c r="F22" s="294">
        <v>0</v>
      </c>
      <c r="G22" s="294">
        <v>0</v>
      </c>
    </row>
    <row r="23" spans="1:7" s="2" customFormat="1">
      <c r="A23" s="293" t="s">
        <v>352</v>
      </c>
      <c r="B23" s="294">
        <v>0</v>
      </c>
      <c r="C23" s="294">
        <v>0</v>
      </c>
      <c r="D23" s="294">
        <v>0</v>
      </c>
      <c r="E23" s="294">
        <v>0</v>
      </c>
      <c r="F23" s="294">
        <v>0</v>
      </c>
      <c r="G23" s="294">
        <v>0</v>
      </c>
    </row>
    <row r="24" spans="1:7" s="2" customFormat="1" ht="49.5" customHeight="1">
      <c r="A24" s="297" t="s">
        <v>353</v>
      </c>
      <c r="B24" s="296">
        <f t="shared" ref="B24:G24" si="2">B25+B26</f>
        <v>0</v>
      </c>
      <c r="C24" s="296">
        <f t="shared" si="2"/>
        <v>0</v>
      </c>
      <c r="D24" s="296">
        <f t="shared" si="2"/>
        <v>0</v>
      </c>
      <c r="E24" s="296">
        <f t="shared" si="2"/>
        <v>0</v>
      </c>
      <c r="F24" s="296">
        <f t="shared" si="2"/>
        <v>0</v>
      </c>
      <c r="G24" s="296">
        <f t="shared" si="2"/>
        <v>0</v>
      </c>
    </row>
    <row r="25" spans="1:7" s="2" customFormat="1">
      <c r="A25" s="283" t="s">
        <v>354</v>
      </c>
      <c r="B25" s="294">
        <v>0</v>
      </c>
      <c r="C25" s="294">
        <v>0</v>
      </c>
      <c r="D25" s="294">
        <v>0</v>
      </c>
      <c r="E25" s="294">
        <v>0</v>
      </c>
      <c r="F25" s="294">
        <v>0</v>
      </c>
      <c r="G25" s="294">
        <v>0</v>
      </c>
    </row>
    <row r="26" spans="1:7" s="2" customFormat="1">
      <c r="A26" s="283" t="s">
        <v>355</v>
      </c>
      <c r="B26" s="294">
        <v>0</v>
      </c>
      <c r="C26" s="294">
        <v>0</v>
      </c>
      <c r="D26" s="294">
        <v>0</v>
      </c>
      <c r="E26" s="294">
        <v>0</v>
      </c>
      <c r="F26" s="294">
        <v>0</v>
      </c>
      <c r="G26" s="294">
        <v>0</v>
      </c>
    </row>
    <row r="27" spans="1:7" s="2" customFormat="1">
      <c r="A27" s="293" t="s">
        <v>356</v>
      </c>
      <c r="B27" s="294">
        <v>0</v>
      </c>
      <c r="C27" s="294">
        <v>0</v>
      </c>
      <c r="D27" s="294">
        <v>0</v>
      </c>
      <c r="E27" s="294">
        <v>0</v>
      </c>
      <c r="F27" s="294">
        <v>0</v>
      </c>
      <c r="G27" s="294">
        <v>0</v>
      </c>
    </row>
    <row r="28" spans="1:7" s="2" customFormat="1">
      <c r="A28" s="293"/>
      <c r="B28" s="294">
        <v>0</v>
      </c>
      <c r="C28" s="294">
        <v>0</v>
      </c>
      <c r="D28" s="294">
        <v>0</v>
      </c>
      <c r="E28" s="294">
        <v>0</v>
      </c>
      <c r="F28" s="294">
        <v>0</v>
      </c>
      <c r="G28" s="294">
        <v>0</v>
      </c>
    </row>
    <row r="29" spans="1:7" s="2" customFormat="1">
      <c r="A29" s="289" t="s">
        <v>308</v>
      </c>
      <c r="B29" s="143">
        <f>B30+B31+B32+B35+B36+B39</f>
        <v>47154870</v>
      </c>
      <c r="C29" s="143">
        <f t="shared" ref="C29:G29" si="3">C30+C31+C32+C35+C36+C39</f>
        <v>0</v>
      </c>
      <c r="D29" s="143">
        <f t="shared" si="3"/>
        <v>47154870</v>
      </c>
      <c r="E29" s="143">
        <f t="shared" si="3"/>
        <v>9654462.9499999993</v>
      </c>
      <c r="F29" s="143">
        <f t="shared" si="3"/>
        <v>8964916.0099999998</v>
      </c>
      <c r="G29" s="143">
        <f t="shared" si="3"/>
        <v>37500407.049999997</v>
      </c>
    </row>
    <row r="30" spans="1:7" s="2" customFormat="1">
      <c r="A30" s="293" t="s">
        <v>357</v>
      </c>
      <c r="B30" s="294">
        <v>47154870</v>
      </c>
      <c r="C30" s="294">
        <v>0</v>
      </c>
      <c r="D30" s="294">
        <v>47154870</v>
      </c>
      <c r="E30" s="294">
        <v>9654462.9499999993</v>
      </c>
      <c r="F30" s="294">
        <v>8964916.0099999998</v>
      </c>
      <c r="G30" s="294">
        <v>37500407.049999997</v>
      </c>
    </row>
    <row r="31" spans="1:7" s="2" customFormat="1">
      <c r="A31" s="293" t="s">
        <v>358</v>
      </c>
      <c r="B31" s="294">
        <v>0</v>
      </c>
      <c r="C31" s="294">
        <v>0</v>
      </c>
      <c r="D31" s="294">
        <v>0</v>
      </c>
      <c r="E31" s="294">
        <v>0</v>
      </c>
      <c r="F31" s="294">
        <v>0</v>
      </c>
      <c r="G31" s="294">
        <v>0</v>
      </c>
    </row>
    <row r="32" spans="1:7" s="2" customFormat="1">
      <c r="A32" s="295" t="s">
        <v>359</v>
      </c>
      <c r="B32" s="296">
        <f t="shared" ref="B32:G32" si="4">B33+B34</f>
        <v>0</v>
      </c>
      <c r="C32" s="296">
        <f t="shared" si="4"/>
        <v>0</v>
      </c>
      <c r="D32" s="296">
        <f t="shared" si="4"/>
        <v>0</v>
      </c>
      <c r="E32" s="296">
        <f t="shared" si="4"/>
        <v>0</v>
      </c>
      <c r="F32" s="296">
        <f t="shared" si="4"/>
        <v>0</v>
      </c>
      <c r="G32" s="296">
        <f t="shared" si="4"/>
        <v>0</v>
      </c>
    </row>
    <row r="33" spans="1:7" s="2" customFormat="1">
      <c r="A33" s="283" t="s">
        <v>350</v>
      </c>
      <c r="B33" s="294">
        <v>0</v>
      </c>
      <c r="C33" s="294">
        <v>0</v>
      </c>
      <c r="D33" s="294">
        <v>0</v>
      </c>
      <c r="E33" s="294">
        <v>0</v>
      </c>
      <c r="F33" s="294">
        <v>0</v>
      </c>
      <c r="G33" s="294">
        <v>0</v>
      </c>
    </row>
    <row r="34" spans="1:7" s="2" customFormat="1">
      <c r="A34" s="283" t="s">
        <v>351</v>
      </c>
      <c r="B34" s="294">
        <v>0</v>
      </c>
      <c r="C34" s="294">
        <v>0</v>
      </c>
      <c r="D34" s="294">
        <v>0</v>
      </c>
      <c r="E34" s="294">
        <v>0</v>
      </c>
      <c r="F34" s="294">
        <v>0</v>
      </c>
      <c r="G34" s="294">
        <v>0</v>
      </c>
    </row>
    <row r="35" spans="1:7" s="2" customFormat="1">
      <c r="A35" s="293" t="s">
        <v>352</v>
      </c>
      <c r="B35" s="294">
        <v>0</v>
      </c>
      <c r="C35" s="294">
        <v>0</v>
      </c>
      <c r="D35" s="294">
        <v>0</v>
      </c>
      <c r="E35" s="294">
        <v>0</v>
      </c>
      <c r="F35" s="294">
        <v>0</v>
      </c>
      <c r="G35" s="294">
        <v>0</v>
      </c>
    </row>
    <row r="36" spans="1:7" s="2" customFormat="1" ht="30">
      <c r="A36" s="297" t="s">
        <v>360</v>
      </c>
      <c r="B36" s="296">
        <f t="shared" ref="B36:G36" si="5">B37+B38</f>
        <v>0</v>
      </c>
      <c r="C36" s="296">
        <f t="shared" si="5"/>
        <v>0</v>
      </c>
      <c r="D36" s="296">
        <f t="shared" si="5"/>
        <v>0</v>
      </c>
      <c r="E36" s="296">
        <f t="shared" si="5"/>
        <v>0</v>
      </c>
      <c r="F36" s="296">
        <f t="shared" si="5"/>
        <v>0</v>
      </c>
      <c r="G36" s="296">
        <f t="shared" si="5"/>
        <v>0</v>
      </c>
    </row>
    <row r="37" spans="1:7" s="2" customFormat="1">
      <c r="A37" s="283" t="s">
        <v>354</v>
      </c>
      <c r="B37" s="294">
        <v>0</v>
      </c>
      <c r="C37" s="294">
        <v>0</v>
      </c>
      <c r="D37" s="294">
        <v>0</v>
      </c>
      <c r="E37" s="294">
        <v>0</v>
      </c>
      <c r="F37" s="294">
        <v>0</v>
      </c>
      <c r="G37" s="294">
        <v>0</v>
      </c>
    </row>
    <row r="38" spans="1:7" s="2" customFormat="1">
      <c r="A38" s="283" t="s">
        <v>355</v>
      </c>
      <c r="B38" s="294">
        <v>0</v>
      </c>
      <c r="C38" s="294">
        <v>0</v>
      </c>
      <c r="D38" s="294">
        <v>0</v>
      </c>
      <c r="E38" s="294">
        <v>0</v>
      </c>
      <c r="F38" s="294">
        <v>0</v>
      </c>
      <c r="G38" s="294">
        <v>0</v>
      </c>
    </row>
    <row r="39" spans="1:7" s="2" customFormat="1">
      <c r="A39" s="293" t="s">
        <v>356</v>
      </c>
      <c r="B39" s="294">
        <v>0</v>
      </c>
      <c r="C39" s="294">
        <v>0</v>
      </c>
      <c r="D39" s="294">
        <v>0</v>
      </c>
      <c r="E39" s="294">
        <v>0</v>
      </c>
      <c r="F39" s="294">
        <v>0</v>
      </c>
      <c r="G39" s="294">
        <v>0</v>
      </c>
    </row>
    <row r="40" spans="1:7" s="2" customFormat="1">
      <c r="A40" s="298" t="s">
        <v>361</v>
      </c>
      <c r="B40" s="299">
        <f>B17+B29</f>
        <v>47154870</v>
      </c>
      <c r="C40" s="299">
        <f>C17+C29</f>
        <v>0</v>
      </c>
      <c r="D40" s="299">
        <f t="shared" ref="D40:G40" si="6">D17+D29</f>
        <v>47154870</v>
      </c>
      <c r="E40" s="299">
        <f t="shared" si="6"/>
        <v>9654462.9499999993</v>
      </c>
      <c r="F40" s="299">
        <f t="shared" si="6"/>
        <v>8964916.0099999998</v>
      </c>
      <c r="G40" s="299">
        <f t="shared" si="6"/>
        <v>37500407.049999997</v>
      </c>
    </row>
    <row r="41" spans="1:7" s="2" customFormat="1">
      <c r="A41" s="16"/>
      <c r="B41" s="16"/>
      <c r="C41" s="16"/>
      <c r="D41" s="16"/>
      <c r="E41" s="16"/>
      <c r="F41" s="16"/>
      <c r="G41" s="16"/>
    </row>
    <row r="42" spans="1:7" s="2" customFormat="1">
      <c r="A42" s="300" t="s">
        <v>235</v>
      </c>
      <c r="B42" s="300"/>
      <c r="C42" s="300"/>
      <c r="D42" s="300"/>
      <c r="E42" s="300"/>
      <c r="F42" s="300"/>
      <c r="G42" s="300"/>
    </row>
    <row r="43" spans="1:7" s="2" customFormat="1"/>
    <row r="44" spans="1:7" s="2" customFormat="1"/>
    <row r="45" spans="1:7" s="2" customFormat="1"/>
    <row r="46" spans="1:7" s="2" customFormat="1"/>
    <row r="47" spans="1:7" s="2" customFormat="1"/>
    <row r="48" spans="1:7" s="2" customFormat="1"/>
    <row r="49" spans="1:1" s="2" customFormat="1"/>
    <row r="50" spans="1:1" s="2" customFormat="1"/>
    <row r="51" spans="1:1" s="2" customFormat="1"/>
    <row r="52" spans="1:1" s="2" customFormat="1">
      <c r="A52" s="1"/>
    </row>
    <row r="53" spans="1:1" s="2" customFormat="1"/>
    <row r="54" spans="1:1" s="2" customFormat="1"/>
    <row r="55" spans="1:1" s="2" customFormat="1"/>
    <row r="56" spans="1:1" s="2" customFormat="1"/>
    <row r="57" spans="1:1" s="2" customFormat="1"/>
    <row r="58" spans="1:1" s="2" customFormat="1"/>
    <row r="59" spans="1:1" s="2" customFormat="1"/>
    <row r="60" spans="1:1" s="2" customFormat="1"/>
    <row r="61" spans="1:1" s="2" customFormat="1"/>
    <row r="62" spans="1:1" s="2" customFormat="1"/>
    <row r="63" spans="1:1" s="2" customFormat="1"/>
    <row r="64" spans="1:1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pans="1:97" s="2" customFormat="1"/>
    <row r="178" spans="1:9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</row>
    <row r="179" spans="1:9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</row>
    <row r="180" spans="1:9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</row>
    <row r="181" spans="1:9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</row>
    <row r="182" spans="1:9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</row>
    <row r="183" spans="1:9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</row>
    <row r="184" spans="1:9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</row>
    <row r="185" spans="1:9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</row>
    <row r="186" spans="1:9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</row>
    <row r="187" spans="1:9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</row>
    <row r="188" spans="1:9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</row>
    <row r="189" spans="1:9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</row>
    <row r="190" spans="1:9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</row>
    <row r="191" spans="1:9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</row>
    <row r="192" spans="1:9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</row>
    <row r="193" spans="1:9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</row>
    <row r="194" spans="1:9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</row>
    <row r="195" spans="1:9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</row>
    <row r="196" spans="1:9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</row>
    <row r="197" spans="1: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</row>
    <row r="198" spans="1:9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</row>
    <row r="199" spans="1:9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</row>
    <row r="200" spans="1:9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</row>
    <row r="201" spans="1:97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</row>
    <row r="202" spans="1:97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</row>
    <row r="203" spans="1:97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</row>
    <row r="204" spans="1:97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</row>
    <row r="205" spans="1:97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</row>
    <row r="206" spans="1:97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</row>
    <row r="207" spans="1:9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</row>
    <row r="208" spans="1:97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</row>
    <row r="209" spans="1:97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</row>
    <row r="210" spans="1:97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</row>
    <row r="211" spans="1:97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</row>
    <row r="212" spans="1:97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</row>
    <row r="213" spans="1:97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</row>
    <row r="214" spans="1:97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</row>
    <row r="215" spans="1:97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</row>
    <row r="216" spans="1:97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</row>
    <row r="217" spans="1:9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</row>
    <row r="218" spans="1:97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</row>
    <row r="219" spans="1:97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</row>
    <row r="220" spans="1:97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</row>
    <row r="221" spans="1:97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</row>
    <row r="222" spans="1:97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</row>
    <row r="223" spans="1:97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</row>
    <row r="224" spans="1:97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</row>
    <row r="225" spans="1:97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</row>
    <row r="226" spans="1:97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</row>
    <row r="227" spans="1:9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</row>
    <row r="228" spans="1:97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</row>
    <row r="229" spans="1:97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</row>
    <row r="230" spans="1:97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</row>
    <row r="231" spans="1:97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</row>
    <row r="232" spans="1:97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</row>
    <row r="233" spans="1:97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</row>
    <row r="234" spans="1:97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</row>
    <row r="235" spans="1:97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</row>
    <row r="236" spans="1:97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</row>
    <row r="237" spans="1:9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</row>
    <row r="238" spans="1:97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</row>
    <row r="239" spans="1:97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</row>
    <row r="240" spans="1:97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</row>
    <row r="241" spans="1:97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</row>
    <row r="242" spans="1:97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</row>
    <row r="243" spans="1:97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</row>
    <row r="244" spans="1:97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</row>
    <row r="245" spans="1:97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</row>
    <row r="246" spans="1:97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</row>
    <row r="247" spans="1:9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</row>
    <row r="248" spans="1:97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</row>
    <row r="249" spans="1:97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</row>
    <row r="250" spans="1:97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</row>
    <row r="251" spans="1:97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</row>
    <row r="252" spans="1:97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</row>
    <row r="253" spans="1:97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</row>
    <row r="254" spans="1:97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</row>
    <row r="255" spans="1:97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</row>
    <row r="256" spans="1:97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</row>
    <row r="257" spans="1:9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</row>
    <row r="258" spans="1:97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</row>
    <row r="259" spans="1:97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</row>
    <row r="260" spans="1:97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</row>
    <row r="261" spans="1:97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</row>
    <row r="262" spans="1:97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</row>
    <row r="263" spans="1:97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</row>
    <row r="264" spans="1:97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</row>
    <row r="265" spans="1:97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</row>
    <row r="266" spans="1:97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</row>
    <row r="267" spans="1:9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</row>
    <row r="268" spans="1:97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</row>
    <row r="269" spans="1:97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</row>
    <row r="270" spans="1:97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</row>
    <row r="271" spans="1:97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</row>
    <row r="272" spans="1:97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</row>
    <row r="273" spans="1:97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</row>
    <row r="274" spans="1:97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</row>
    <row r="275" spans="1:97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</row>
    <row r="276" spans="1:97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</row>
    <row r="277" spans="1:9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</row>
    <row r="278" spans="1:97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</row>
    <row r="279" spans="1:97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</row>
    <row r="280" spans="1:97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</row>
    <row r="281" spans="1:97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</row>
    <row r="282" spans="1:97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</row>
    <row r="283" spans="1:97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</row>
    <row r="284" spans="1:97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</row>
    <row r="285" spans="1:97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</row>
    <row r="286" spans="1:97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</row>
    <row r="287" spans="1:9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</row>
    <row r="288" spans="1:97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</row>
    <row r="289" spans="1:97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</row>
    <row r="290" spans="1:97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</row>
    <row r="291" spans="1:97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</row>
    <row r="292" spans="1:97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</row>
    <row r="293" spans="1:97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</row>
    <row r="294" spans="1:97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</row>
    <row r="295" spans="1:97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</row>
    <row r="296" spans="1:97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</row>
    <row r="297" spans="1: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</row>
    <row r="298" spans="1:97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</row>
    <row r="299" spans="1:97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</row>
    <row r="300" spans="1:97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</row>
    <row r="301" spans="1:97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</row>
    <row r="302" spans="1:97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</row>
    <row r="303" spans="1:97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</row>
    <row r="304" spans="1:97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</row>
    <row r="305" spans="1:97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</row>
    <row r="306" spans="1:97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</row>
    <row r="307" spans="1:9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</row>
    <row r="308" spans="1:97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</row>
    <row r="309" spans="1:97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</row>
    <row r="310" spans="1:97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</row>
    <row r="311" spans="1:97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</row>
    <row r="312" spans="1:97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</row>
    <row r="313" spans="1:97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</row>
    <row r="314" spans="1:97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</row>
    <row r="315" spans="1:97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</row>
    <row r="316" spans="1:97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</row>
    <row r="317" spans="1:9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</row>
    <row r="318" spans="1:97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</row>
    <row r="319" spans="1:97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</row>
    <row r="320" spans="1:97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</row>
    <row r="321" spans="1:97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</row>
    <row r="322" spans="1:97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</row>
    <row r="323" spans="1:97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</row>
    <row r="324" spans="1:97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</row>
    <row r="325" spans="1:97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</row>
    <row r="326" spans="1:97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</row>
    <row r="327" spans="1:9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</row>
    <row r="328" spans="1:97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</row>
    <row r="329" spans="1:97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</row>
    <row r="330" spans="1:97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</row>
    <row r="331" spans="1:97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</row>
    <row r="332" spans="1:97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</row>
    <row r="333" spans="1:97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</row>
    <row r="334" spans="1:97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</row>
    <row r="335" spans="1:97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</row>
    <row r="336" spans="1:97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</row>
    <row r="337" spans="1:9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</row>
    <row r="338" spans="1:97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</row>
    <row r="339" spans="1:97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</row>
    <row r="340" spans="1:97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</row>
    <row r="341" spans="1:97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</row>
    <row r="342" spans="1:97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</row>
    <row r="343" spans="1:97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</row>
    <row r="344" spans="1:97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</row>
    <row r="345" spans="1:97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</row>
    <row r="346" spans="1:97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</row>
    <row r="347" spans="1:9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</row>
    <row r="348" spans="1:97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</row>
    <row r="349" spans="1:97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</row>
    <row r="350" spans="1:97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</row>
    <row r="351" spans="1:97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</row>
    <row r="352" spans="1:97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</row>
    <row r="353" spans="1:97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</row>
    <row r="354" spans="1:97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</row>
    <row r="355" spans="1:97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</row>
    <row r="356" spans="1:97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</row>
    <row r="357" spans="1:9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</row>
    <row r="358" spans="1:97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</row>
    <row r="359" spans="1:97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</row>
    <row r="360" spans="1:97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</row>
    <row r="361" spans="1:97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</row>
    <row r="362" spans="1:97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</row>
    <row r="363" spans="1:97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</row>
    <row r="364" spans="1:97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</row>
    <row r="365" spans="1:97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</row>
    <row r="366" spans="1:97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</row>
    <row r="367" spans="1:9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</row>
    <row r="368" spans="1:97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</row>
    <row r="369" spans="1:97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</row>
    <row r="370" spans="1:97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</row>
    <row r="371" spans="1:97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</row>
    <row r="372" spans="1:97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</row>
    <row r="373" spans="1:97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</row>
    <row r="374" spans="1:97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</row>
    <row r="375" spans="1:97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</row>
    <row r="376" spans="1:97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</row>
    <row r="377" spans="1:9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</row>
    <row r="378" spans="1:97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</row>
    <row r="379" spans="1:97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</row>
    <row r="380" spans="1:97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</row>
    <row r="381" spans="1:97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</row>
    <row r="382" spans="1:97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</row>
    <row r="383" spans="1:97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</row>
    <row r="384" spans="1:97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</row>
    <row r="385" spans="1:97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</row>
    <row r="386" spans="1:97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</row>
    <row r="387" spans="1:9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</row>
    <row r="388" spans="1:97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</row>
    <row r="389" spans="1:97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</row>
    <row r="390" spans="1:97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</row>
    <row r="391" spans="1:97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</row>
    <row r="392" spans="1:97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</row>
    <row r="393" spans="1:97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</row>
    <row r="394" spans="1:97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</row>
    <row r="395" spans="1:97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</row>
    <row r="396" spans="1:97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</row>
    <row r="397" spans="1: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</row>
    <row r="398" spans="1:97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</row>
    <row r="399" spans="1:97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</row>
    <row r="400" spans="1:97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</row>
    <row r="401" spans="1:97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</row>
    <row r="402" spans="1:97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</row>
    <row r="403" spans="1:97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</row>
    <row r="404" spans="1:97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</row>
    <row r="405" spans="1:97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</row>
    <row r="406" spans="1:97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</row>
    <row r="407" spans="1:9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</row>
    <row r="408" spans="1:97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</row>
    <row r="409" spans="1:97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</row>
    <row r="410" spans="1:97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</row>
    <row r="411" spans="1:97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</row>
    <row r="412" spans="1:97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</row>
    <row r="413" spans="1:97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</row>
    <row r="414" spans="1:97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</row>
    <row r="415" spans="1:97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</row>
    <row r="416" spans="1:97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</row>
    <row r="417" spans="1:9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</row>
    <row r="418" spans="1:97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</row>
    <row r="419" spans="1:97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</row>
    <row r="420" spans="1:97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</row>
    <row r="421" spans="1:97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</row>
    <row r="422" spans="1:97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</row>
    <row r="423" spans="1:97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</row>
    <row r="424" spans="1:97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</row>
    <row r="425" spans="1:97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</row>
    <row r="426" spans="1:97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</row>
    <row r="427" spans="1:9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</row>
    <row r="428" spans="1:97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</row>
    <row r="429" spans="1:97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</row>
    <row r="430" spans="1:97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</row>
    <row r="431" spans="1:97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</row>
    <row r="432" spans="1:97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</row>
    <row r="433" spans="1:97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</row>
    <row r="434" spans="1:97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</row>
    <row r="435" spans="1:97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</row>
    <row r="436" spans="1:97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</row>
    <row r="437" spans="1:9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</row>
    <row r="438" spans="1:97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</row>
    <row r="439" spans="1:97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</row>
    <row r="440" spans="1:97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</row>
    <row r="441" spans="1:97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</row>
    <row r="442" spans="1:97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</row>
    <row r="443" spans="1:97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</row>
    <row r="444" spans="1:97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</row>
    <row r="445" spans="1:97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</row>
    <row r="446" spans="1:97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</row>
    <row r="447" spans="1:9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</row>
    <row r="448" spans="1:97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</row>
    <row r="449" spans="1:97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</row>
    <row r="450" spans="1:97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</row>
    <row r="451" spans="1:97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</row>
    <row r="452" spans="1:97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</row>
    <row r="453" spans="1:97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</row>
    <row r="454" spans="1:97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</row>
    <row r="455" spans="1:97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</row>
    <row r="456" spans="1:97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</row>
    <row r="457" spans="1:9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</row>
    <row r="458" spans="1:97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</row>
    <row r="459" spans="1:97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</row>
    <row r="460" spans="1:97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</row>
    <row r="461" spans="1:97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</row>
    <row r="462" spans="1:97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</row>
    <row r="463" spans="1:97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</row>
    <row r="464" spans="1:97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</row>
    <row r="465" spans="1:97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</row>
    <row r="466" spans="1:97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</row>
    <row r="467" spans="1:9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</row>
    <row r="468" spans="1:97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</row>
    <row r="469" spans="1:97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</row>
    <row r="470" spans="1:97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</row>
    <row r="471" spans="1:97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</row>
    <row r="472" spans="1:97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</row>
    <row r="473" spans="1:97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</row>
    <row r="474" spans="1:97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</row>
    <row r="475" spans="1:97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</row>
    <row r="476" spans="1:97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</row>
    <row r="477" spans="1:9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</row>
    <row r="478" spans="1:97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</row>
    <row r="479" spans="1:97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</row>
    <row r="480" spans="1:97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</row>
    <row r="481" spans="1:97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</row>
    <row r="482" spans="1:97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</row>
    <row r="483" spans="1:97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</row>
    <row r="484" spans="1:97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</row>
    <row r="485" spans="1:97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</row>
    <row r="486" spans="1:97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</row>
    <row r="487" spans="1:9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</row>
    <row r="488" spans="1:97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</row>
    <row r="489" spans="1:97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</row>
    <row r="490" spans="1:97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</row>
    <row r="491" spans="1:97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</row>
    <row r="492" spans="1:97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</row>
    <row r="493" spans="1:97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</row>
    <row r="494" spans="1:97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</row>
    <row r="495" spans="1:97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</row>
    <row r="496" spans="1:97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</row>
    <row r="497" spans="1: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</row>
    <row r="498" spans="1:97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</row>
    <row r="499" spans="1:97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</row>
    <row r="500" spans="1:97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</row>
    <row r="501" spans="1:97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</row>
    <row r="502" spans="1:97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</row>
    <row r="503" spans="1:97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</row>
    <row r="504" spans="1:97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</row>
    <row r="505" spans="1:97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</row>
    <row r="506" spans="1:97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</row>
    <row r="507" spans="1:9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</row>
    <row r="508" spans="1:97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</row>
    <row r="509" spans="1:97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</row>
    <row r="510" spans="1:97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</row>
    <row r="511" spans="1:97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</row>
    <row r="512" spans="1:97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</row>
    <row r="513" spans="1:97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</row>
    <row r="514" spans="1:97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</row>
    <row r="515" spans="1:97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</row>
    <row r="516" spans="1:97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</row>
    <row r="517" spans="1:9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</row>
    <row r="518" spans="1:97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</row>
    <row r="519" spans="1:97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</row>
    <row r="520" spans="1:97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</row>
    <row r="521" spans="1:97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</row>
    <row r="522" spans="1:97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</row>
    <row r="523" spans="1:97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</row>
    <row r="524" spans="1:97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</row>
    <row r="525" spans="1:97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</row>
    <row r="526" spans="1:97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</row>
    <row r="527" spans="1:9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</row>
    <row r="528" spans="1:97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</row>
    <row r="529" spans="1:97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</row>
    <row r="530" spans="1:97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</row>
    <row r="531" spans="1:97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</row>
    <row r="532" spans="1:97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</row>
    <row r="533" spans="1:97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</row>
    <row r="534" spans="1:97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</row>
    <row r="535" spans="1:97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</row>
    <row r="536" spans="1:97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</row>
    <row r="537" spans="1:9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</row>
    <row r="538" spans="1:97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</row>
    <row r="539" spans="1:97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</row>
    <row r="540" spans="1:97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</row>
    <row r="541" spans="1:97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</row>
    <row r="542" spans="1:97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</row>
    <row r="543" spans="1:97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</row>
    <row r="544" spans="1:97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</row>
    <row r="545" spans="1:97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</row>
    <row r="546" spans="1:97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</row>
    <row r="547" spans="1:9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</row>
    <row r="548" spans="1:97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</row>
    <row r="549" spans="1:97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</row>
    <row r="550" spans="1:97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</row>
    <row r="551" spans="1:97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</row>
    <row r="552" spans="1:97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</row>
    <row r="553" spans="1:97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</row>
    <row r="554" spans="1:97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</row>
    <row r="555" spans="1:97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</row>
    <row r="556" spans="1:97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</row>
    <row r="557" spans="1:9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</row>
    <row r="558" spans="1:97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</row>
    <row r="559" spans="1:97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</row>
    <row r="560" spans="1:97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</row>
    <row r="561" spans="1:97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</row>
    <row r="562" spans="1:97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</row>
    <row r="563" spans="1:97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</row>
    <row r="564" spans="1:97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</row>
    <row r="565" spans="1:97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</row>
    <row r="566" spans="1:97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</row>
    <row r="567" spans="1:9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</row>
    <row r="568" spans="1:97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</row>
    <row r="569" spans="1:97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</row>
    <row r="570" spans="1:97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</row>
    <row r="571" spans="1:97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</row>
    <row r="572" spans="1:97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</row>
    <row r="573" spans="1:97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</row>
    <row r="574" spans="1:97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</row>
    <row r="575" spans="1:97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</row>
    <row r="576" spans="1:97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</row>
    <row r="577" spans="1:9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</row>
    <row r="578" spans="1:97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</row>
    <row r="579" spans="1:97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</row>
    <row r="580" spans="1:97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</row>
    <row r="581" spans="1:97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</row>
    <row r="582" spans="1:97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</row>
    <row r="583" spans="1:97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</row>
    <row r="584" spans="1:97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</row>
    <row r="585" spans="1:97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</row>
    <row r="586" spans="1:97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</row>
    <row r="587" spans="1:9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</row>
    <row r="588" spans="1:97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</row>
    <row r="589" spans="1:97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</row>
    <row r="590" spans="1:97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</row>
    <row r="591" spans="1:97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</row>
    <row r="592" spans="1:97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</row>
    <row r="593" spans="1:97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</row>
    <row r="594" spans="1:97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</row>
    <row r="595" spans="1:97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</row>
    <row r="596" spans="1:97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</row>
    <row r="597" spans="1: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</row>
    <row r="598" spans="1:97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</row>
    <row r="599" spans="1:97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</row>
    <row r="600" spans="1:97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</row>
    <row r="601" spans="1:97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</row>
    <row r="602" spans="1:97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</row>
    <row r="603" spans="1:97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</row>
    <row r="604" spans="1:97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</row>
    <row r="605" spans="1:97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</row>
    <row r="606" spans="1:97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</row>
    <row r="607" spans="1:9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</row>
    <row r="608" spans="1:97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</row>
    <row r="609" spans="1:97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</row>
    <row r="610" spans="1:97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</row>
    <row r="611" spans="1:97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</row>
    <row r="612" spans="1:97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</row>
    <row r="613" spans="1:97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</row>
    <row r="614" spans="1:97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</row>
    <row r="615" spans="1:97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</row>
    <row r="616" spans="1:97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</row>
    <row r="617" spans="1:9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</row>
    <row r="618" spans="1:97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</row>
    <row r="619" spans="1:97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</row>
    <row r="620" spans="1:97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</row>
    <row r="621" spans="1:97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</row>
    <row r="622" spans="1:97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</row>
    <row r="623" spans="1:97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</row>
    <row r="624" spans="1:97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</row>
    <row r="625" spans="1:97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</row>
    <row r="626" spans="1:97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</row>
    <row r="627" spans="1:9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</row>
    <row r="628" spans="1:97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</row>
    <row r="629" spans="1:97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</row>
    <row r="630" spans="1:97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</row>
    <row r="631" spans="1:97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</row>
    <row r="632" spans="1:97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</row>
    <row r="633" spans="1:97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</row>
    <row r="634" spans="1:97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</row>
    <row r="635" spans="1:97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</row>
    <row r="636" spans="1:97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</row>
    <row r="637" spans="1:9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</row>
    <row r="638" spans="1:97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</row>
    <row r="639" spans="1:97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</row>
    <row r="640" spans="1:97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</row>
    <row r="641" spans="1:97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</row>
    <row r="642" spans="1:97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</row>
    <row r="643" spans="1:97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</row>
    <row r="644" spans="1:97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</row>
    <row r="645" spans="1:97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</row>
    <row r="646" spans="1:97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</row>
    <row r="647" spans="1:9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</row>
    <row r="648" spans="1:97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</row>
    <row r="649" spans="1:97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</row>
    <row r="650" spans="1:97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</row>
    <row r="651" spans="1:97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</row>
    <row r="652" spans="1:97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</row>
    <row r="653" spans="1:97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</row>
    <row r="654" spans="1:97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</row>
    <row r="655" spans="1:97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</row>
    <row r="656" spans="1:97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</row>
    <row r="657" spans="1:9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</row>
    <row r="658" spans="1:97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</row>
    <row r="659" spans="1:97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</row>
    <row r="660" spans="1:97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</row>
    <row r="661" spans="1:97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</row>
    <row r="662" spans="1:97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</row>
    <row r="663" spans="1:97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</row>
    <row r="664" spans="1:97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</row>
    <row r="665" spans="1:97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</row>
  </sheetData>
  <sheetProtection algorithmName="SHA-512" hashValue="O398TqWlSg3dW1ct577qcDK9I5eVVvr21qGFfCj7vHpJVP2MrQGvQ2jOXoNK6Gb9Q5toDLiGLcrcXY+hbQtPXw==" saltValue="f5b+9+eYRSA7XNWbAVuVXg==" spinCount="100000" sheet="1" objects="1" scenarios="1"/>
  <mergeCells count="5">
    <mergeCell ref="A10:G14"/>
    <mergeCell ref="A15:A16"/>
    <mergeCell ref="B15:F15"/>
    <mergeCell ref="G15:G16"/>
    <mergeCell ref="A42:G42"/>
  </mergeCells>
  <phoneticPr fontId="57" type="noConversion"/>
  <printOptions horizontalCentered="1"/>
  <pageMargins left="0.70866141732283472" right="0.70866141732283472" top="0.15748031496062992" bottom="0.15748031496062992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ESFD 1</vt:lpstr>
      <vt:lpstr>IADPOP 2</vt:lpstr>
      <vt:lpstr>IAODF 3</vt:lpstr>
      <vt:lpstr>BP 4</vt:lpstr>
      <vt:lpstr>EAID 5</vt:lpstr>
      <vt:lpstr>EAPED 6 (a)</vt:lpstr>
      <vt:lpstr>EAPED 6 (b)</vt:lpstr>
      <vt:lpstr>EAPED 6 (c)</vt:lpstr>
      <vt:lpstr>EAPED 6 (d)</vt:lpstr>
      <vt:lpstr>'BP 4'!Área_de_impresión</vt:lpstr>
      <vt:lpstr>'EAID 5'!Área_de_impresión</vt:lpstr>
      <vt:lpstr>'EAPED 6 (a)'!Área_de_impresión</vt:lpstr>
      <vt:lpstr>'EAPED 6 (b)'!Área_de_impresión</vt:lpstr>
      <vt:lpstr>'EAPED 6 (c)'!Área_de_impresión</vt:lpstr>
      <vt:lpstr>'EAPED 6 (d)'!Área_de_impresión</vt:lpstr>
      <vt:lpstr>'ESFD 1'!Área_de_impresión</vt:lpstr>
      <vt:lpstr>'IADPOP 2'!Área_de_impresión</vt:lpstr>
      <vt:lpstr>'IAODF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Luis Martínez Martínez</dc:creator>
  <cp:lastModifiedBy>xx</cp:lastModifiedBy>
  <cp:lastPrinted>2022-11-29T17:42:21Z</cp:lastPrinted>
  <dcterms:created xsi:type="dcterms:W3CDTF">2016-10-25T19:12:59Z</dcterms:created>
  <dcterms:modified xsi:type="dcterms:W3CDTF">2023-05-09T19:12:42Z</dcterms:modified>
</cp:coreProperties>
</file>